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55" windowHeight="11685" tabRatio="872" activeTab="0"/>
  </bookViews>
  <sheets>
    <sheet name="Site Cost Total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Project May" sheetId="7" r:id="rId7"/>
    <sheet name="Giskard" sheetId="8" r:id="rId8"/>
    <sheet name="Mr. Widget" sheetId="9" r:id="rId9"/>
    <sheet name="Steve Schell" sheetId="10" r:id="rId10"/>
    <sheet name="TimG" sheetId="11" r:id="rId11"/>
  </sheets>
  <definedNames>
    <definedName name="namesort">#REF!</definedName>
    <definedName name="sort">#REF!</definedName>
  </definedNames>
  <calcPr fullCalcOnLoad="1"/>
</workbook>
</file>

<file path=xl/sharedStrings.xml><?xml version="1.0" encoding="utf-8"?>
<sst xmlns="http://schemas.openxmlformats.org/spreadsheetml/2006/main" count="434" uniqueCount="113">
  <si>
    <t>Date</t>
  </si>
  <si>
    <t>SUMMARY OF SITE ACCOUNTING</t>
  </si>
  <si>
    <t>Year</t>
  </si>
  <si>
    <t>Income</t>
  </si>
  <si>
    <t>Expenditures</t>
  </si>
  <si>
    <t>Balance</t>
  </si>
  <si>
    <t>Total</t>
  </si>
  <si>
    <t>Item</t>
  </si>
  <si>
    <t>Purchase Frontpage 2000</t>
  </si>
  <si>
    <t>Set up "AudioHeritage.org including 2 year domain name registration</t>
  </si>
  <si>
    <t>Shipping John Eargle Files</t>
  </si>
  <si>
    <t>Monthly Charge for "audioheritatge.org"</t>
  </si>
  <si>
    <t>Scanner Cost and Shipping to A. Wolf</t>
  </si>
  <si>
    <t>Monthy Charge for "audioheritage.org" and "lansingheritage.org"</t>
  </si>
  <si>
    <t>Reader Contribution</t>
  </si>
  <si>
    <t>Renew Domain Name Registration for Audioheritage.org for 2 years</t>
  </si>
  <si>
    <t>Purchase of Altec History File</t>
  </si>
  <si>
    <t>Paypal Fees for 2002</t>
  </si>
  <si>
    <t>Annual Charge for Vbulletin License</t>
  </si>
  <si>
    <t>Purchase of Adobe Photo Essentials</t>
  </si>
  <si>
    <t>Purchase of Altec Catalogs and Spec Sheets</t>
  </si>
  <si>
    <t>Paypal Fees for 2003 to Date</t>
  </si>
  <si>
    <t>Microsoft Frontpage Support Incident</t>
  </si>
  <si>
    <t>Set up "LansingHeritage.org" including 2 year domain name registration</t>
  </si>
  <si>
    <t>Make backup copies of website and distribute to Developers</t>
  </si>
  <si>
    <t>Upgrade Microsoft Office Including Frontpage</t>
  </si>
  <si>
    <t>Restore backup of forum</t>
  </si>
  <si>
    <t>Paypal Fees for 2001</t>
  </si>
  <si>
    <t>Excess Bandwidth for Lansing Heritage</t>
  </si>
  <si>
    <t xml:space="preserve">Developer Contribution </t>
  </si>
  <si>
    <t>Developer Contribution</t>
  </si>
  <si>
    <t>Upgrade Microsoft Office Professional including Frontpage</t>
  </si>
  <si>
    <t>Upgrade Adobe Photoshop</t>
  </si>
  <si>
    <t>Paypal Fees To Date for 2004</t>
  </si>
  <si>
    <t>2000 LANSING HERITAGE WEBSITE ACCOUNTING</t>
  </si>
  <si>
    <t>2004 LANSING HERITAGE WEBSITE ACCOUNTING</t>
  </si>
  <si>
    <t>2003 LANSING HERITAGE WEBSITE ACCOUNTING</t>
  </si>
  <si>
    <t>2002 LANSING HERITAGE WEBSITE ACCOUNTING</t>
  </si>
  <si>
    <t>2001 LANSING HERITAGE WEBSITE ACCOUNTING</t>
  </si>
  <si>
    <t>Cumulative Total</t>
  </si>
  <si>
    <t>Project May Expenditure (Ventrilo Server Fee)</t>
  </si>
  <si>
    <t>Project May Expenditure (TimG Prototype Fabrication)</t>
  </si>
  <si>
    <t>Project May Expenditure (Paypal Currency Conversion)</t>
  </si>
  <si>
    <t>Project May Expenditure (Giskard Prototype Network Fabrication)</t>
  </si>
  <si>
    <t>Project May Expenditure (Mr. Widget Horn Scan and Sub1500's)</t>
  </si>
  <si>
    <t>Project May Expenditure (Vbulletin License Renewal)</t>
  </si>
  <si>
    <t>Culmulative Total</t>
  </si>
  <si>
    <t>Start of Year Balance</t>
  </si>
  <si>
    <t>PROJECT MAY ACCOUNTING</t>
  </si>
  <si>
    <t>Project May Individual Expenditure Accounting For Giskard</t>
  </si>
  <si>
    <t xml:space="preserve">Date </t>
  </si>
  <si>
    <t xml:space="preserve"> 2 - MRA-5 1R5 1% Mills Resistor</t>
  </si>
  <si>
    <t xml:space="preserve"> 2 - MRA-5 0.5R 1% Mills Resistor</t>
  </si>
  <si>
    <t xml:space="preserve"> 2 - MRA-5 1R8 1% Mills Resistor</t>
  </si>
  <si>
    <t xml:space="preserve"> 2 - MRA-5 6R8 1% Mills Resistor</t>
  </si>
  <si>
    <t xml:space="preserve"> 2 - MRA-5 9R1 1% Mills Resistor</t>
  </si>
  <si>
    <t xml:space="preserve"> 2 - MRA-5 12R 1% Mills Resistor</t>
  </si>
  <si>
    <t xml:space="preserve"> 2 - MRA-5 33R 1% Mills Resistor</t>
  </si>
  <si>
    <t xml:space="preserve"> 6 - MRA-5 33R 1% Mills Resistor</t>
  </si>
  <si>
    <t xml:space="preserve"> 2 - MRA-12 27R 1% Mills Resistor</t>
  </si>
  <si>
    <t xml:space="preserve"> 2 - MRA-12 75R 1% Mills Resistor</t>
  </si>
  <si>
    <t xml:space="preserve"> 2 - MRA-12 51R 1% Mills Resistor</t>
  </si>
  <si>
    <t>10% Sale Reduction</t>
  </si>
  <si>
    <t>Freight</t>
  </si>
  <si>
    <t>Parts Connexion Order #1</t>
  </si>
  <si>
    <t>Parts Connexion Order #2</t>
  </si>
  <si>
    <t xml:space="preserve"> 1 - MRA-5 1R5 1% Mills Resistor</t>
  </si>
  <si>
    <t xml:space="preserve"> 1 - MRA-5 0.5R 1% Mills Resistor</t>
  </si>
  <si>
    <t xml:space="preserve"> 1 - MRA-5 1R8 1% Mills Resistor</t>
  </si>
  <si>
    <t xml:space="preserve"> 1 - MRA-5 6R8 1% Mills Resistor</t>
  </si>
  <si>
    <t xml:space="preserve"> 1 - MRA-5 9R1 1% Mills Resistor</t>
  </si>
  <si>
    <t xml:space="preserve"> 1 - MRA-5 12R 1% Mills Resistor</t>
  </si>
  <si>
    <t xml:space="preserve"> 1 - MRA-12 27R 1% Mills Resistor</t>
  </si>
  <si>
    <t xml:space="preserve"> 1 - MRA-5 33R 1% Mills Resistor</t>
  </si>
  <si>
    <t xml:space="preserve"> 4 - MRA-12 75R 1% Mills Resistor</t>
  </si>
  <si>
    <t xml:space="preserve"> 1 - MRA-12 51R 1% Mills Resistor</t>
  </si>
  <si>
    <t>GR-Research Order #1</t>
  </si>
  <si>
    <t>2 - Alphacore .11 mH 16awg Copper Foil Inductor</t>
  </si>
  <si>
    <t>2 - Alphacore 1.0 mH 16awg Copper Foil Inductor</t>
  </si>
  <si>
    <t>2 - 220 VDC SoniCap 1.5mf</t>
  </si>
  <si>
    <t>2 - 220 VDC SoniCap 2.0mf</t>
  </si>
  <si>
    <t>2 - 220 VDC SoniCap 2.4mf</t>
  </si>
  <si>
    <t>GR Research Order #2</t>
  </si>
  <si>
    <t>2 - Alphacore 2.20 mH 14awg Copper Foil Inductor</t>
  </si>
  <si>
    <t>2 - Alphacore 0.56 mH 14awg Copper Foil Inductor</t>
  </si>
  <si>
    <t>2 - Axon Tru Capacitor 62 mf</t>
  </si>
  <si>
    <t>2 - Axon Tru Capacitor 24 mf</t>
  </si>
  <si>
    <t>Shipping</t>
  </si>
  <si>
    <t>2 - Alphacore .20 mH 16awg Copper Foil Inductor</t>
  </si>
  <si>
    <t>2 - Alphacore .27 mH 16awg Copper Foil Inductor</t>
  </si>
  <si>
    <t>2 - Alphacore .56 mH 16awg Copper Foil Inductor</t>
  </si>
  <si>
    <t>2 - Alphacore 2.0 mH 16awg Copper Foil Inductor</t>
  </si>
  <si>
    <t>2 - 220 VDC SoniCap 1.0mf</t>
  </si>
  <si>
    <t>2 - 220 VDC SoniCap 6.2mf</t>
  </si>
  <si>
    <t>2 - 220 VDC SoniCap 6.8mf</t>
  </si>
  <si>
    <t>2 - 220 VDC SoniCap 12mf</t>
  </si>
  <si>
    <t>2 - 220 VDC SoniCap 24mf</t>
  </si>
  <si>
    <t>Parts Express Order #1</t>
  </si>
  <si>
    <t xml:space="preserve">2 268-350 PRECISION PORT 3" FLARED PORT TUBE </t>
  </si>
  <si>
    <t xml:space="preserve">1 UPS-GroundTrac </t>
  </si>
  <si>
    <t>1 Ohio State Sales Tax (7.00%)</t>
  </si>
  <si>
    <t>Shipping 1500AL to San Francisco</t>
  </si>
  <si>
    <t>Totals</t>
  </si>
  <si>
    <t>Bamberg Engineeirng Sound Lab</t>
  </si>
  <si>
    <t>Project May Payment</t>
  </si>
  <si>
    <t>Project May Individual Expenditure Accounting For Mr. Widget</t>
  </si>
  <si>
    <t>Project May Individual Expenditure Accounting For TimG</t>
  </si>
  <si>
    <t>Project May Expenditure (TimG Driver Shipping)</t>
  </si>
  <si>
    <t>Project May Expenditure (Steve Schell - Shipping Woofers)</t>
  </si>
  <si>
    <t>Project May Individual Expenditure Accounting For Steve Schell</t>
  </si>
  <si>
    <t>Boxes and styrofoam to double box 4-1500AL</t>
  </si>
  <si>
    <t>More Styrofoam</t>
  </si>
  <si>
    <t>Ship 4-1500AL to Utah and insure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</si>
</sst>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$-409]#,##0.00_);[Red]\([$$-409]#,##0.00\)"/>
    <numFmt numFmtId="177" formatCode="&quot;$&quot;#,##0.00"/>
    <numFmt numFmtId="178" formatCode="[$$-409]#,##0.00;[Red][$$-409]#,##0.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double"/>
      <bottom style="double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Fill="1" applyBorder="1" applyAlignment="1" applyProtection="1">
      <alignment/>
      <protection/>
    </xf>
    <xf numFmtId="15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176" fontId="6" fillId="0" borderId="2" xfId="0" applyNumberFormat="1" applyFont="1" applyFill="1" applyBorder="1" applyAlignment="1" applyProtection="1">
      <alignment horizontal="center" vertical="center"/>
      <protection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15" fontId="1" fillId="0" borderId="3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15" fontId="1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176" fontId="7" fillId="0" borderId="4" xfId="0" applyNumberFormat="1" applyFont="1" applyFill="1" applyBorder="1" applyAlignment="1" applyProtection="1">
      <alignment/>
      <protection/>
    </xf>
    <xf numFmtId="15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176" fontId="7" fillId="0" borderId="1" xfId="0" applyNumberFormat="1" applyFont="1" applyFill="1" applyBorder="1" applyAlignment="1" applyProtection="1">
      <alignment/>
      <protection/>
    </xf>
    <xf numFmtId="15" fontId="1" fillId="0" borderId="5" xfId="0" applyNumberFormat="1" applyFont="1" applyFill="1" applyBorder="1" applyAlignment="1" applyProtection="1">
      <alignment/>
      <protection/>
    </xf>
    <xf numFmtId="15" fontId="1" fillId="0" borderId="6" xfId="0" applyNumberFormat="1" applyFont="1" applyFill="1" applyBorder="1" applyAlignment="1" applyProtection="1">
      <alignment/>
      <protection/>
    </xf>
    <xf numFmtId="15" fontId="1" fillId="0" borderId="7" xfId="0" applyNumberFormat="1" applyFont="1" applyFill="1" applyBorder="1" applyAlignment="1" applyProtection="1">
      <alignment/>
      <protection/>
    </xf>
    <xf numFmtId="15" fontId="1" fillId="0" borderId="8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167" fontId="1" fillId="0" borderId="4" xfId="0" applyNumberFormat="1" applyFont="1" applyFill="1" applyBorder="1" applyAlignment="1" applyProtection="1">
      <alignment/>
      <protection/>
    </xf>
    <xf numFmtId="167" fontId="7" fillId="0" borderId="1" xfId="0" applyNumberFormat="1" applyFont="1" applyFill="1" applyBorder="1" applyAlignment="1" applyProtection="1">
      <alignment/>
      <protection/>
    </xf>
    <xf numFmtId="40" fontId="1" fillId="0" borderId="4" xfId="0" applyNumberFormat="1" applyFont="1" applyFill="1" applyBorder="1" applyAlignment="1" applyProtection="1">
      <alignment/>
      <protection/>
    </xf>
    <xf numFmtId="40" fontId="1" fillId="0" borderId="5" xfId="0" applyNumberFormat="1" applyFont="1" applyFill="1" applyBorder="1" applyAlignment="1" applyProtection="1">
      <alignment/>
      <protection/>
    </xf>
    <xf numFmtId="40" fontId="7" fillId="0" borderId="1" xfId="0" applyNumberFormat="1" applyFont="1" applyFill="1" applyBorder="1" applyAlignment="1" applyProtection="1">
      <alignment/>
      <protection/>
    </xf>
    <xf numFmtId="176" fontId="1" fillId="0" borderId="4" xfId="0" applyNumberFormat="1" applyFont="1" applyFill="1" applyBorder="1" applyAlignment="1" applyProtection="1">
      <alignment/>
      <protection/>
    </xf>
    <xf numFmtId="176" fontId="1" fillId="0" borderId="5" xfId="0" applyNumberFormat="1" applyFont="1" applyFill="1" applyBorder="1" applyAlignment="1" applyProtection="1">
      <alignment/>
      <protection/>
    </xf>
    <xf numFmtId="176" fontId="1" fillId="0" borderId="3" xfId="0" applyNumberFormat="1" applyFont="1" applyFill="1" applyBorder="1" applyAlignment="1" applyProtection="1">
      <alignment/>
      <protection/>
    </xf>
    <xf numFmtId="40" fontId="1" fillId="0" borderId="3" xfId="0" applyNumberFormat="1" applyFont="1" applyFill="1" applyBorder="1" applyAlignment="1" applyProtection="1">
      <alignment/>
      <protection/>
    </xf>
    <xf numFmtId="40" fontId="7" fillId="0" borderId="1" xfId="0" applyNumberFormat="1" applyFont="1" applyFill="1" applyBorder="1" applyAlignment="1" applyProtection="1">
      <alignment/>
      <protection/>
    </xf>
    <xf numFmtId="40" fontId="8" fillId="0" borderId="4" xfId="0" applyNumberFormat="1" applyFont="1" applyFill="1" applyBorder="1" applyAlignment="1" applyProtection="1">
      <alignment/>
      <protection/>
    </xf>
    <xf numFmtId="40" fontId="8" fillId="0" borderId="12" xfId="0" applyNumberFormat="1" applyFont="1" applyFill="1" applyBorder="1" applyAlignment="1" applyProtection="1">
      <alignment/>
      <protection/>
    </xf>
    <xf numFmtId="40" fontId="9" fillId="0" borderId="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176" fontId="1" fillId="0" borderId="12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176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176" fontId="1" fillId="0" borderId="15" xfId="0" applyNumberFormat="1" applyFont="1" applyFill="1" applyBorder="1" applyAlignment="1" applyProtection="1">
      <alignment/>
      <protection/>
    </xf>
    <xf numFmtId="176" fontId="1" fillId="0" borderId="15" xfId="0" applyNumberFormat="1" applyFont="1" applyFill="1" applyBorder="1" applyAlignment="1" applyProtection="1">
      <alignment horizontal="right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176" fontId="1" fillId="0" borderId="16" xfId="0" applyNumberFormat="1" applyFont="1" applyFill="1" applyBorder="1" applyAlignment="1" applyProtection="1">
      <alignment/>
      <protection/>
    </xf>
    <xf numFmtId="176" fontId="1" fillId="0" borderId="16" xfId="0" applyNumberFormat="1" applyFont="1" applyFill="1" applyBorder="1" applyAlignment="1" applyProtection="1">
      <alignment horizontal="right"/>
      <protection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76" fontId="1" fillId="0" borderId="4" xfId="0" applyNumberFormat="1" applyFont="1" applyFill="1" applyBorder="1" applyAlignment="1" applyProtection="1">
      <alignment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15" fontId="1" fillId="0" borderId="3" xfId="0" applyNumberFormat="1" applyFont="1" applyFill="1" applyBorder="1" applyAlignment="1" applyProtection="1">
      <alignment vertical="center"/>
      <protection/>
    </xf>
    <xf numFmtId="176" fontId="7" fillId="0" borderId="3" xfId="0" applyNumberFormat="1" applyFont="1" applyFill="1" applyBorder="1" applyAlignment="1" applyProtection="1">
      <alignment vertical="center"/>
      <protection/>
    </xf>
    <xf numFmtId="167" fontId="1" fillId="0" borderId="3" xfId="0" applyNumberFormat="1" applyFont="1" applyFill="1" applyBorder="1" applyAlignment="1" applyProtection="1">
      <alignment vertical="center"/>
      <protection/>
    </xf>
    <xf numFmtId="15" fontId="1" fillId="0" borderId="4" xfId="0" applyNumberFormat="1" applyFont="1" applyFill="1" applyBorder="1" applyAlignment="1" applyProtection="1">
      <alignment vertical="center"/>
      <protection/>
    </xf>
    <xf numFmtId="176" fontId="7" fillId="0" borderId="4" xfId="0" applyNumberFormat="1" applyFont="1" applyFill="1" applyBorder="1" applyAlignment="1" applyProtection="1">
      <alignment vertical="center"/>
      <protection/>
    </xf>
    <xf numFmtId="167" fontId="1" fillId="0" borderId="4" xfId="0" applyNumberFormat="1" applyFont="1" applyFill="1" applyBorder="1" applyAlignment="1" applyProtection="1">
      <alignment vertical="center"/>
      <protection/>
    </xf>
    <xf numFmtId="176" fontId="1" fillId="0" borderId="4" xfId="0" applyNumberFormat="1" applyFont="1" applyFill="1" applyBorder="1" applyAlignment="1" applyProtection="1">
      <alignment vertical="center"/>
      <protection/>
    </xf>
    <xf numFmtId="15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67" fontId="7" fillId="0" borderId="1" xfId="0" applyNumberFormat="1" applyFont="1" applyFill="1" applyBorder="1" applyAlignment="1" applyProtection="1">
      <alignment vertical="center"/>
      <protection/>
    </xf>
    <xf numFmtId="167" fontId="7" fillId="0" borderId="1" xfId="0" applyNumberFormat="1" applyFont="1" applyFill="1" applyBorder="1" applyAlignment="1" applyProtection="1">
      <alignment vertical="center"/>
      <protection/>
    </xf>
    <xf numFmtId="177" fontId="1" fillId="0" borderId="9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15" fontId="7" fillId="0" borderId="1" xfId="0" applyNumberFormat="1" applyFont="1" applyFill="1" applyBorder="1" applyAlignment="1" applyProtection="1">
      <alignment/>
      <protection/>
    </xf>
    <xf numFmtId="176" fontId="7" fillId="0" borderId="1" xfId="0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 horizont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/>
    </xf>
    <xf numFmtId="177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176" fontId="1" fillId="0" borderId="17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15" fontId="1" fillId="0" borderId="18" xfId="0" applyNumberFormat="1" applyFont="1" applyFill="1" applyBorder="1" applyAlignment="1" applyProtection="1">
      <alignment/>
      <protection/>
    </xf>
    <xf numFmtId="176" fontId="1" fillId="0" borderId="18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5" fontId="5" fillId="0" borderId="22" xfId="0" applyNumberFormat="1" applyFont="1" applyFill="1" applyBorder="1" applyAlignment="1" applyProtection="1">
      <alignment horizontal="center" vertical="center"/>
      <protection/>
    </xf>
    <xf numFmtId="15" fontId="5" fillId="0" borderId="23" xfId="0" applyNumberFormat="1" applyFont="1" applyFill="1" applyBorder="1" applyAlignment="1" applyProtection="1">
      <alignment horizontal="center" vertical="center"/>
      <protection/>
    </xf>
    <xf numFmtId="15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3" max="3" width="9.7109375" style="0" bestFit="1" customWidth="1"/>
    <col min="4" max="4" width="12.8515625" style="0" bestFit="1" customWidth="1"/>
    <col min="5" max="5" width="9.7109375" style="0" bestFit="1" customWidth="1"/>
    <col min="6" max="6" width="16.57421875" style="0" bestFit="1" customWidth="1"/>
  </cols>
  <sheetData>
    <row r="1" ht="13.5" thickBot="1"/>
    <row r="2" spans="2:6" ht="19.5" thickBot="1" thickTop="1">
      <c r="B2" s="88" t="s">
        <v>1</v>
      </c>
      <c r="C2" s="89"/>
      <c r="D2" s="89"/>
      <c r="E2" s="89"/>
      <c r="F2" s="90"/>
    </row>
    <row r="3" spans="2:6" ht="14.25" thickBot="1" thickTop="1">
      <c r="B3" s="3" t="s">
        <v>2</v>
      </c>
      <c r="C3" s="3" t="s">
        <v>3</v>
      </c>
      <c r="D3" s="3" t="s">
        <v>4</v>
      </c>
      <c r="E3" s="3" t="s">
        <v>5</v>
      </c>
      <c r="F3" s="50" t="s">
        <v>39</v>
      </c>
    </row>
    <row r="4" spans="2:6" ht="13.5" thickTop="1">
      <c r="B4" s="42">
        <v>2000</v>
      </c>
      <c r="C4" s="43">
        <f>'2000'!D20</f>
        <v>500</v>
      </c>
      <c r="D4" s="43">
        <f>'2000'!E20</f>
        <v>-657.03</v>
      </c>
      <c r="E4" s="43">
        <f>D4+C4</f>
        <v>-157.02999999999997</v>
      </c>
      <c r="F4" s="45">
        <f>E4</f>
        <v>-157.02999999999997</v>
      </c>
    </row>
    <row r="5" spans="2:6" ht="12.75">
      <c r="B5" s="44">
        <v>2001</v>
      </c>
      <c r="C5" s="45">
        <f>'2001'!D25</f>
        <v>530</v>
      </c>
      <c r="D5" s="45">
        <f>'2001'!E25</f>
        <v>-1291.085</v>
      </c>
      <c r="E5" s="45">
        <f>D5+C5</f>
        <v>-761.085</v>
      </c>
      <c r="F5" s="45">
        <f>F4+E5</f>
        <v>-918.115</v>
      </c>
    </row>
    <row r="6" spans="2:6" ht="12.75">
      <c r="B6" s="44">
        <v>2002</v>
      </c>
      <c r="C6" s="45">
        <f>'2002'!D50</f>
        <v>820</v>
      </c>
      <c r="D6" s="46">
        <f>'2002'!E50</f>
        <v>-983.71</v>
      </c>
      <c r="E6" s="45">
        <f>D6+C6</f>
        <v>-163.71000000000004</v>
      </c>
      <c r="F6" s="45">
        <f>F5+E6</f>
        <v>-1081.825</v>
      </c>
    </row>
    <row r="7" spans="2:6" ht="12.75">
      <c r="B7" s="44">
        <v>2003</v>
      </c>
      <c r="C7" s="45">
        <f>'2003'!D91</f>
        <v>3273</v>
      </c>
      <c r="D7" s="46">
        <f>'2003'!E91</f>
        <v>-2115.452</v>
      </c>
      <c r="E7" s="45">
        <f>D7+C7</f>
        <v>1157.5479999999998</v>
      </c>
      <c r="F7" s="45">
        <f>F6+E7</f>
        <v>75.72299999999973</v>
      </c>
    </row>
    <row r="8" spans="2:6" ht="13.5" thickBot="1">
      <c r="B8" s="47">
        <v>2004</v>
      </c>
      <c r="C8" s="48">
        <f>'2004'!D62</f>
        <v>3998.43</v>
      </c>
      <c r="D8" s="49">
        <f>'2004'!E62</f>
        <v>-3173.22</v>
      </c>
      <c r="E8" s="45">
        <f>D8+C8</f>
        <v>825.21</v>
      </c>
      <c r="F8" s="45">
        <f>F7+E8</f>
        <v>900.9329999999998</v>
      </c>
    </row>
    <row r="9" spans="2:6" ht="14.25" thickBot="1" thickTop="1">
      <c r="B9" s="3" t="s">
        <v>6</v>
      </c>
      <c r="C9" s="4">
        <f>SUM(C4:C8)</f>
        <v>9121.43</v>
      </c>
      <c r="D9" s="4">
        <f>SUM(D4:D8)</f>
        <v>-8220.497</v>
      </c>
      <c r="E9" s="4">
        <f>SUM(E4:E8)</f>
        <v>900.9329999999998</v>
      </c>
      <c r="F9" s="4">
        <f>F8</f>
        <v>900.9329999999998</v>
      </c>
    </row>
    <row r="10" ht="13.5" thickTop="1"/>
    <row r="11" spans="2:6" ht="12.75">
      <c r="B11" s="51"/>
      <c r="C11" s="51"/>
      <c r="D11" s="51"/>
      <c r="E11" s="51"/>
      <c r="F11" s="51"/>
    </row>
    <row r="12" spans="2:6" ht="15.75">
      <c r="B12" s="52"/>
      <c r="C12" s="52"/>
      <c r="D12" s="52"/>
      <c r="E12" s="52"/>
      <c r="F12" s="53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1"/>
  <sheetViews>
    <sheetView workbookViewId="0" topLeftCell="A1">
      <selection activeCell="B4" sqref="B4:F10"/>
    </sheetView>
  </sheetViews>
  <sheetFormatPr defaultColWidth="9.140625" defaultRowHeight="12.75"/>
  <cols>
    <col min="1" max="1" width="2.421875" style="0" customWidth="1"/>
    <col min="2" max="2" width="8.140625" style="0" bestFit="1" customWidth="1"/>
    <col min="3" max="3" width="46.00390625" style="0" bestFit="1" customWidth="1"/>
    <col min="4" max="4" width="8.00390625" style="0" customWidth="1"/>
    <col min="5" max="5" width="11.7109375" style="0" bestFit="1" customWidth="1"/>
    <col min="6" max="6" width="12.8515625" style="0" customWidth="1"/>
  </cols>
  <sheetData>
    <row r="1" ht="13.5" thickBot="1"/>
    <row r="2" spans="2:6" ht="19.5" thickBot="1" thickTop="1">
      <c r="B2" s="94" t="s">
        <v>109</v>
      </c>
      <c r="C2" s="95"/>
      <c r="D2" s="95"/>
      <c r="E2" s="95"/>
      <c r="F2" s="96"/>
    </row>
    <row r="3" spans="2:6" ht="27" thickBot="1" thickTop="1">
      <c r="B3" s="74" t="s">
        <v>50</v>
      </c>
      <c r="C3" s="74" t="s">
        <v>7</v>
      </c>
      <c r="D3" s="7" t="s">
        <v>3</v>
      </c>
      <c r="E3" s="8" t="s">
        <v>4</v>
      </c>
      <c r="F3" s="77" t="s">
        <v>46</v>
      </c>
    </row>
    <row r="4" spans="2:6" ht="13.5" thickTop="1">
      <c r="B4" s="83"/>
      <c r="C4" s="83"/>
      <c r="D4" s="83"/>
      <c r="E4" s="83"/>
      <c r="F4" s="84"/>
    </row>
    <row r="5" spans="2:6" ht="12.75">
      <c r="B5" s="11">
        <v>38042</v>
      </c>
      <c r="C5" s="12" t="s">
        <v>108</v>
      </c>
      <c r="D5" s="54">
        <v>370.72</v>
      </c>
      <c r="E5" s="27"/>
      <c r="F5" s="32">
        <f aca="true" t="shared" si="0" ref="F5:F10">F4+D5+E5</f>
        <v>370.72</v>
      </c>
    </row>
    <row r="6" spans="2:6" ht="12.75">
      <c r="B6" s="11"/>
      <c r="C6" s="12"/>
      <c r="D6" s="54"/>
      <c r="E6" s="27"/>
      <c r="F6" s="32">
        <f t="shared" si="0"/>
        <v>370.72</v>
      </c>
    </row>
    <row r="7" spans="2:6" ht="12.75">
      <c r="B7" s="11">
        <v>38042</v>
      </c>
      <c r="C7" s="12" t="s">
        <v>110</v>
      </c>
      <c r="D7" s="32"/>
      <c r="E7" s="32">
        <v>-141.17</v>
      </c>
      <c r="F7" s="32">
        <f t="shared" si="0"/>
        <v>229.55000000000004</v>
      </c>
    </row>
    <row r="8" spans="2:6" ht="12.75">
      <c r="B8" s="11">
        <v>38042</v>
      </c>
      <c r="C8" s="12" t="s">
        <v>111</v>
      </c>
      <c r="D8" s="32"/>
      <c r="E8" s="32">
        <v>-34.55</v>
      </c>
      <c r="F8" s="32">
        <f t="shared" si="0"/>
        <v>195.00000000000006</v>
      </c>
    </row>
    <row r="9" spans="2:6" ht="12.75">
      <c r="B9" s="11">
        <v>38042</v>
      </c>
      <c r="C9" s="12" t="s">
        <v>112</v>
      </c>
      <c r="D9" s="32"/>
      <c r="E9" s="32">
        <v>-195</v>
      </c>
      <c r="F9" s="32">
        <f t="shared" si="0"/>
        <v>0</v>
      </c>
    </row>
    <row r="10" spans="2:6" ht="13.5" thickBot="1">
      <c r="B10" s="86"/>
      <c r="C10" s="86"/>
      <c r="D10" s="87"/>
      <c r="E10" s="87"/>
      <c r="F10" s="87">
        <f t="shared" si="0"/>
        <v>0</v>
      </c>
    </row>
    <row r="11" spans="2:6" ht="14.25" thickBot="1" thickTop="1">
      <c r="B11" s="75" t="s">
        <v>102</v>
      </c>
      <c r="C11" s="50"/>
      <c r="D11" s="76">
        <f>SUM(D5:D10)</f>
        <v>370.72</v>
      </c>
      <c r="E11" s="76">
        <f>SUM(E4:E10)</f>
        <v>-370.71999999999997</v>
      </c>
      <c r="F11" s="82">
        <f>F10</f>
        <v>0</v>
      </c>
    </row>
    <row r="12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F33" sqref="F33"/>
    </sheetView>
  </sheetViews>
  <sheetFormatPr defaultColWidth="9.140625" defaultRowHeight="12.75"/>
  <cols>
    <col min="1" max="1" width="2.8515625" style="0" customWidth="1"/>
    <col min="2" max="2" width="8.421875" style="0" bestFit="1" customWidth="1"/>
    <col min="3" max="3" width="38.00390625" style="0" bestFit="1" customWidth="1"/>
    <col min="4" max="4" width="8.421875" style="0" bestFit="1" customWidth="1"/>
    <col min="5" max="5" width="11.7109375" style="0" bestFit="1" customWidth="1"/>
    <col min="6" max="6" width="12.28125" style="0" customWidth="1"/>
  </cols>
  <sheetData>
    <row r="1" ht="13.5" thickBot="1"/>
    <row r="2" spans="2:6" ht="19.5" thickBot="1" thickTop="1">
      <c r="B2" s="94" t="s">
        <v>106</v>
      </c>
      <c r="C2" s="95"/>
      <c r="D2" s="95"/>
      <c r="E2" s="95"/>
      <c r="F2" s="96"/>
    </row>
    <row r="3" spans="2:6" ht="27" thickBot="1" thickTop="1">
      <c r="B3" s="80" t="s">
        <v>50</v>
      </c>
      <c r="C3" s="80" t="s">
        <v>7</v>
      </c>
      <c r="D3" s="7" t="s">
        <v>3</v>
      </c>
      <c r="E3" s="8" t="s">
        <v>4</v>
      </c>
      <c r="F3" s="81" t="s">
        <v>46</v>
      </c>
    </row>
    <row r="4" spans="2:6" ht="13.5" thickTop="1">
      <c r="B4" s="83"/>
      <c r="C4" s="83"/>
      <c r="D4" s="83"/>
      <c r="E4" s="83"/>
      <c r="F4" s="84"/>
    </row>
    <row r="5" spans="2:6" ht="12.75">
      <c r="B5" s="11">
        <v>38050</v>
      </c>
      <c r="C5" s="12" t="s">
        <v>41</v>
      </c>
      <c r="D5" s="32">
        <v>400</v>
      </c>
      <c r="E5" s="85"/>
      <c r="F5" s="32">
        <f>F4+D5+E5</f>
        <v>400</v>
      </c>
    </row>
    <row r="6" spans="2:6" ht="12.75">
      <c r="B6" s="85"/>
      <c r="C6" s="12"/>
      <c r="D6" s="32"/>
      <c r="E6" s="32"/>
      <c r="F6" s="32">
        <f aca="true" t="shared" si="0" ref="F6:F13">F5+D6+E6</f>
        <v>400</v>
      </c>
    </row>
    <row r="7" spans="2:6" ht="12.75">
      <c r="B7" s="11"/>
      <c r="C7" s="12"/>
      <c r="D7" s="32"/>
      <c r="E7" s="85"/>
      <c r="F7" s="32">
        <f t="shared" si="0"/>
        <v>400</v>
      </c>
    </row>
    <row r="8" spans="2:6" ht="12.75">
      <c r="B8" s="11">
        <v>38077</v>
      </c>
      <c r="C8" s="12" t="s">
        <v>41</v>
      </c>
      <c r="D8" s="32">
        <v>200</v>
      </c>
      <c r="E8" s="85"/>
      <c r="F8" s="32">
        <f t="shared" si="0"/>
        <v>600</v>
      </c>
    </row>
    <row r="9" spans="2:6" ht="12.75">
      <c r="B9" s="11"/>
      <c r="C9" s="12"/>
      <c r="D9" s="32"/>
      <c r="E9" s="85"/>
      <c r="F9" s="32">
        <f t="shared" si="0"/>
        <v>600</v>
      </c>
    </row>
    <row r="10" spans="2:6" ht="12.75">
      <c r="B10" s="11"/>
      <c r="C10" s="12"/>
      <c r="D10" s="32"/>
      <c r="E10" s="85"/>
      <c r="F10" s="32">
        <f t="shared" si="0"/>
        <v>600</v>
      </c>
    </row>
    <row r="11" spans="2:6" ht="12.75">
      <c r="B11" s="11">
        <v>38225</v>
      </c>
      <c r="C11" s="12" t="s">
        <v>107</v>
      </c>
      <c r="D11" s="54">
        <v>92</v>
      </c>
      <c r="E11" s="32"/>
      <c r="F11" s="32">
        <f t="shared" si="0"/>
        <v>692</v>
      </c>
    </row>
    <row r="12" spans="2:6" ht="12.75">
      <c r="B12" s="11"/>
      <c r="C12" s="12"/>
      <c r="D12" s="32"/>
      <c r="E12" s="32"/>
      <c r="F12" s="32">
        <f t="shared" si="0"/>
        <v>692</v>
      </c>
    </row>
    <row r="13" spans="2:6" ht="13.5" thickBot="1">
      <c r="B13" s="86"/>
      <c r="C13" s="86"/>
      <c r="D13" s="86"/>
      <c r="E13" s="87"/>
      <c r="F13" s="87">
        <f t="shared" si="0"/>
        <v>692</v>
      </c>
    </row>
    <row r="14" spans="2:6" ht="14.25" thickBot="1" thickTop="1">
      <c r="B14" s="75" t="s">
        <v>102</v>
      </c>
      <c r="C14" s="50"/>
      <c r="D14" s="76">
        <f>SUM(D5:D13)</f>
        <v>692</v>
      </c>
      <c r="E14" s="76">
        <f>SUM(E4:E13)</f>
        <v>0</v>
      </c>
      <c r="F14" s="76">
        <f>F13</f>
        <v>692</v>
      </c>
    </row>
    <row r="15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H13" sqref="H13"/>
    </sheetView>
  </sheetViews>
  <sheetFormatPr defaultColWidth="9.140625" defaultRowHeight="12.75"/>
  <cols>
    <col min="1" max="1" width="2.421875" style="0" customWidth="1"/>
    <col min="3" max="3" width="51.140625" style="0" bestFit="1" customWidth="1"/>
    <col min="4" max="4" width="8.421875" style="0" bestFit="1" customWidth="1"/>
    <col min="5" max="5" width="11.7109375" style="0" bestFit="1" customWidth="1"/>
    <col min="6" max="6" width="10.421875" style="0" bestFit="1" customWidth="1"/>
  </cols>
  <sheetData>
    <row r="1" ht="13.5" thickBot="1"/>
    <row r="2" spans="2:6" ht="19.5" thickBot="1" thickTop="1">
      <c r="B2" s="91" t="s">
        <v>34</v>
      </c>
      <c r="C2" s="92"/>
      <c r="D2" s="92"/>
      <c r="E2" s="92"/>
      <c r="F2" s="93"/>
    </row>
    <row r="3" spans="2:6" ht="25.5" thickBot="1" thickTop="1">
      <c r="B3" s="5" t="s">
        <v>0</v>
      </c>
      <c r="C3" s="6" t="s">
        <v>7</v>
      </c>
      <c r="D3" s="7" t="s">
        <v>3</v>
      </c>
      <c r="E3" s="8" t="s">
        <v>4</v>
      </c>
      <c r="F3" s="79" t="s">
        <v>46</v>
      </c>
    </row>
    <row r="4" spans="2:6" ht="13.5" thickTop="1">
      <c r="B4" s="60">
        <v>36526</v>
      </c>
      <c r="C4" s="57" t="s">
        <v>47</v>
      </c>
      <c r="D4" s="55"/>
      <c r="E4" s="56"/>
      <c r="F4" s="72">
        <v>0</v>
      </c>
    </row>
    <row r="5" spans="2:6" ht="12.75">
      <c r="B5" s="60">
        <v>36582</v>
      </c>
      <c r="C5" s="58" t="s">
        <v>8</v>
      </c>
      <c r="D5" s="61"/>
      <c r="E5" s="62">
        <f>-170*1.15*0.66</f>
        <v>-129.03</v>
      </c>
      <c r="F5" s="62">
        <f>-170*1.15*0.66</f>
        <v>-129.03</v>
      </c>
    </row>
    <row r="6" spans="2:6" ht="12.75">
      <c r="B6" s="63">
        <v>36590</v>
      </c>
      <c r="C6" s="59" t="s">
        <v>9</v>
      </c>
      <c r="D6" s="64"/>
      <c r="E6" s="65">
        <v>-120</v>
      </c>
      <c r="F6" s="65">
        <f>F5+D6+E6</f>
        <v>-249.03</v>
      </c>
    </row>
    <row r="7" spans="2:6" ht="12.75">
      <c r="B7" s="63">
        <v>36606</v>
      </c>
      <c r="C7" s="59" t="s">
        <v>10</v>
      </c>
      <c r="D7" s="64"/>
      <c r="E7" s="65">
        <v>-26</v>
      </c>
      <c r="F7" s="65">
        <f aca="true" t="shared" si="0" ref="F7:F19">F6+D7+E7</f>
        <v>-275.03</v>
      </c>
    </row>
    <row r="8" spans="2:6" ht="12.75">
      <c r="B8" s="63">
        <v>36617</v>
      </c>
      <c r="C8" s="59" t="s">
        <v>11</v>
      </c>
      <c r="D8" s="64"/>
      <c r="E8" s="65">
        <v>-26</v>
      </c>
      <c r="F8" s="65">
        <f t="shared" si="0"/>
        <v>-301.03</v>
      </c>
    </row>
    <row r="9" spans="2:6" ht="12.75">
      <c r="B9" s="63">
        <v>36623</v>
      </c>
      <c r="C9" s="59" t="s">
        <v>12</v>
      </c>
      <c r="D9" s="64"/>
      <c r="E9" s="65">
        <v>-86</v>
      </c>
      <c r="F9" s="65">
        <f t="shared" si="0"/>
        <v>-387.03</v>
      </c>
    </row>
    <row r="10" spans="2:6" ht="12.75">
      <c r="B10" s="63">
        <v>36647</v>
      </c>
      <c r="C10" s="59" t="s">
        <v>11</v>
      </c>
      <c r="D10" s="64"/>
      <c r="E10" s="65">
        <v>-30</v>
      </c>
      <c r="F10" s="65">
        <f t="shared" si="0"/>
        <v>-417.03</v>
      </c>
    </row>
    <row r="11" spans="2:6" ht="12.75">
      <c r="B11" s="63">
        <v>36678</v>
      </c>
      <c r="C11" s="59" t="s">
        <v>11</v>
      </c>
      <c r="D11" s="64"/>
      <c r="E11" s="65">
        <v>-30</v>
      </c>
      <c r="F11" s="65">
        <f t="shared" si="0"/>
        <v>-447.03</v>
      </c>
    </row>
    <row r="12" spans="2:6" ht="12.75">
      <c r="B12" s="63">
        <v>36692</v>
      </c>
      <c r="C12" s="59" t="s">
        <v>29</v>
      </c>
      <c r="D12" s="66">
        <v>500</v>
      </c>
      <c r="E12" s="65"/>
      <c r="F12" s="65">
        <f t="shared" si="0"/>
        <v>52.97000000000003</v>
      </c>
    </row>
    <row r="13" spans="2:6" ht="12.75">
      <c r="B13" s="63">
        <v>36708</v>
      </c>
      <c r="C13" s="59" t="s">
        <v>11</v>
      </c>
      <c r="D13" s="64"/>
      <c r="E13" s="65">
        <v>-30</v>
      </c>
      <c r="F13" s="65">
        <f t="shared" si="0"/>
        <v>22.970000000000027</v>
      </c>
    </row>
    <row r="14" spans="2:6" ht="12.75">
      <c r="B14" s="63">
        <v>36739</v>
      </c>
      <c r="C14" s="59" t="s">
        <v>11</v>
      </c>
      <c r="D14" s="64"/>
      <c r="E14" s="65">
        <v>-30</v>
      </c>
      <c r="F14" s="65">
        <f t="shared" si="0"/>
        <v>-7.029999999999973</v>
      </c>
    </row>
    <row r="15" spans="2:6" ht="12.75">
      <c r="B15" s="63">
        <v>36770</v>
      </c>
      <c r="C15" s="59" t="s">
        <v>11</v>
      </c>
      <c r="D15" s="64"/>
      <c r="E15" s="65">
        <v>-30</v>
      </c>
      <c r="F15" s="65">
        <f t="shared" si="0"/>
        <v>-37.02999999999997</v>
      </c>
    </row>
    <row r="16" spans="2:6" ht="12.75">
      <c r="B16" s="63">
        <v>36800</v>
      </c>
      <c r="C16" s="59" t="s">
        <v>11</v>
      </c>
      <c r="D16" s="64"/>
      <c r="E16" s="65">
        <v>-30</v>
      </c>
      <c r="F16" s="65">
        <f t="shared" si="0"/>
        <v>-67.02999999999997</v>
      </c>
    </row>
    <row r="17" spans="2:6" ht="12.75">
      <c r="B17" s="63">
        <v>36831</v>
      </c>
      <c r="C17" s="59" t="s">
        <v>11</v>
      </c>
      <c r="D17" s="64"/>
      <c r="E17" s="65">
        <v>-30</v>
      </c>
      <c r="F17" s="65">
        <f t="shared" si="0"/>
        <v>-97.02999999999997</v>
      </c>
    </row>
    <row r="18" spans="2:6" ht="12.75">
      <c r="B18" s="63">
        <v>36861</v>
      </c>
      <c r="C18" s="59" t="s">
        <v>11</v>
      </c>
      <c r="D18" s="64"/>
      <c r="E18" s="65">
        <v>-30</v>
      </c>
      <c r="F18" s="65">
        <f t="shared" si="0"/>
        <v>-127.02999999999997</v>
      </c>
    </row>
    <row r="19" spans="2:6" ht="13.5" thickBot="1">
      <c r="B19" s="63">
        <v>36892</v>
      </c>
      <c r="C19" s="59" t="s">
        <v>11</v>
      </c>
      <c r="D19" s="64"/>
      <c r="E19" s="65">
        <v>-30</v>
      </c>
      <c r="F19" s="65">
        <f t="shared" si="0"/>
        <v>-157.02999999999997</v>
      </c>
    </row>
    <row r="20" spans="2:6" ht="14.25" thickBot="1" thickTop="1">
      <c r="B20" s="67" t="s">
        <v>6</v>
      </c>
      <c r="C20" s="68"/>
      <c r="D20" s="69">
        <f>SUM(D4:D19)</f>
        <v>500</v>
      </c>
      <c r="E20" s="70">
        <f>SUM(E4:E19)</f>
        <v>-657.03</v>
      </c>
      <c r="F20" s="71">
        <f>F19</f>
        <v>-157.02999999999997</v>
      </c>
    </row>
    <row r="21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H11" sqref="H11"/>
    </sheetView>
  </sheetViews>
  <sheetFormatPr defaultColWidth="9.140625" defaultRowHeight="12.75"/>
  <cols>
    <col min="1" max="1" width="2.421875" style="0" customWidth="1"/>
    <col min="3" max="3" width="51.140625" style="0" bestFit="1" customWidth="1"/>
    <col min="4" max="4" width="8.421875" style="0" bestFit="1" customWidth="1"/>
    <col min="5" max="5" width="11.7109375" style="0" bestFit="1" customWidth="1"/>
    <col min="6" max="6" width="10.28125" style="0" customWidth="1"/>
  </cols>
  <sheetData>
    <row r="1" ht="13.5" thickBot="1"/>
    <row r="2" spans="2:6" ht="19.5" thickBot="1" thickTop="1">
      <c r="B2" s="91" t="s">
        <v>38</v>
      </c>
      <c r="C2" s="92"/>
      <c r="D2" s="92"/>
      <c r="E2" s="92"/>
      <c r="F2" s="93"/>
    </row>
    <row r="3" spans="2:6" ht="25.5" thickBot="1" thickTop="1">
      <c r="B3" s="5" t="s">
        <v>0</v>
      </c>
      <c r="C3" s="6" t="s">
        <v>7</v>
      </c>
      <c r="D3" s="7" t="s">
        <v>3</v>
      </c>
      <c r="E3" s="8" t="s">
        <v>4</v>
      </c>
      <c r="F3" s="79" t="s">
        <v>46</v>
      </c>
    </row>
    <row r="4" spans="2:6" ht="13.5" thickTop="1">
      <c r="B4" s="60">
        <v>36892</v>
      </c>
      <c r="C4" s="57" t="s">
        <v>47</v>
      </c>
      <c r="D4" s="55"/>
      <c r="E4" s="29"/>
      <c r="F4" s="29">
        <f>'2000'!F20</f>
        <v>-157.02999999999997</v>
      </c>
    </row>
    <row r="5" spans="2:6" ht="12.75">
      <c r="B5" s="11">
        <v>36904</v>
      </c>
      <c r="C5" s="12" t="s">
        <v>22</v>
      </c>
      <c r="D5" s="13"/>
      <c r="E5" s="29">
        <v>-45</v>
      </c>
      <c r="F5" s="29">
        <f>F4+D5+E5</f>
        <v>-202.02999999999997</v>
      </c>
    </row>
    <row r="6" spans="2:6" ht="12.75">
      <c r="B6" s="11">
        <v>36923</v>
      </c>
      <c r="C6" s="12" t="s">
        <v>11</v>
      </c>
      <c r="D6" s="13"/>
      <c r="E6" s="29">
        <v>-30</v>
      </c>
      <c r="F6" s="29">
        <f aca="true" t="shared" si="0" ref="F6:F24">F5+D6+E6</f>
        <v>-232.02999999999997</v>
      </c>
    </row>
    <row r="7" spans="2:6" ht="12.75">
      <c r="B7" s="11">
        <v>36939</v>
      </c>
      <c r="C7" s="12" t="s">
        <v>23</v>
      </c>
      <c r="D7" s="13"/>
      <c r="E7" s="29">
        <v>-120</v>
      </c>
      <c r="F7" s="29">
        <f t="shared" si="0"/>
        <v>-352.03</v>
      </c>
    </row>
    <row r="8" spans="2:6" ht="12.75">
      <c r="B8" s="11">
        <v>36951</v>
      </c>
      <c r="C8" s="12" t="s">
        <v>13</v>
      </c>
      <c r="D8" s="13"/>
      <c r="E8" s="29">
        <v>-43</v>
      </c>
      <c r="F8" s="29">
        <f t="shared" si="0"/>
        <v>-395.03</v>
      </c>
    </row>
    <row r="9" spans="2:6" ht="12.75">
      <c r="B9" s="11">
        <v>36963</v>
      </c>
      <c r="C9" s="12" t="s">
        <v>24</v>
      </c>
      <c r="D9" s="13"/>
      <c r="E9" s="29">
        <v>-15.45</v>
      </c>
      <c r="F9" s="29">
        <f t="shared" si="0"/>
        <v>-410.47999999999996</v>
      </c>
    </row>
    <row r="10" spans="2:6" ht="12.75">
      <c r="B10" s="11">
        <v>36982</v>
      </c>
      <c r="C10" s="12" t="s">
        <v>13</v>
      </c>
      <c r="D10" s="13"/>
      <c r="E10" s="29">
        <v>-60</v>
      </c>
      <c r="F10" s="29">
        <f t="shared" si="0"/>
        <v>-470.47999999999996</v>
      </c>
    </row>
    <row r="11" spans="2:6" ht="12.75">
      <c r="B11" s="11">
        <v>37012</v>
      </c>
      <c r="C11" s="12" t="s">
        <v>13</v>
      </c>
      <c r="D11" s="13"/>
      <c r="E11" s="29">
        <v>-60</v>
      </c>
      <c r="F11" s="29">
        <f t="shared" si="0"/>
        <v>-530.48</v>
      </c>
    </row>
    <row r="12" spans="2:6" ht="12.75">
      <c r="B12" s="11">
        <v>37036</v>
      </c>
      <c r="C12" s="12" t="s">
        <v>25</v>
      </c>
      <c r="D12" s="13"/>
      <c r="E12" s="29">
        <f>-620*1.15/1.6</f>
        <v>-445.625</v>
      </c>
      <c r="F12" s="29">
        <f t="shared" si="0"/>
        <v>-976.105</v>
      </c>
    </row>
    <row r="13" spans="2:6" ht="12.75">
      <c r="B13" s="11">
        <v>37043</v>
      </c>
      <c r="C13" s="12" t="s">
        <v>13</v>
      </c>
      <c r="D13" s="13"/>
      <c r="E13" s="29">
        <v>-60</v>
      </c>
      <c r="F13" s="29">
        <f t="shared" si="0"/>
        <v>-1036.105</v>
      </c>
    </row>
    <row r="14" spans="2:6" ht="12.75">
      <c r="B14" s="11">
        <v>37057</v>
      </c>
      <c r="C14" s="12" t="s">
        <v>30</v>
      </c>
      <c r="D14" s="32">
        <v>500</v>
      </c>
      <c r="E14" s="29"/>
      <c r="F14" s="29">
        <f t="shared" si="0"/>
        <v>-536.105</v>
      </c>
    </row>
    <row r="15" spans="2:6" ht="12.75">
      <c r="B15" s="11">
        <v>37073</v>
      </c>
      <c r="C15" s="12" t="s">
        <v>13</v>
      </c>
      <c r="D15" s="32"/>
      <c r="E15" s="29">
        <v>-60</v>
      </c>
      <c r="F15" s="29">
        <f t="shared" si="0"/>
        <v>-596.105</v>
      </c>
    </row>
    <row r="16" spans="2:6" ht="12.75">
      <c r="B16" s="11">
        <v>37104</v>
      </c>
      <c r="C16" s="12" t="s">
        <v>13</v>
      </c>
      <c r="D16" s="13"/>
      <c r="E16" s="29">
        <v>-60</v>
      </c>
      <c r="F16" s="29">
        <f t="shared" si="0"/>
        <v>-656.105</v>
      </c>
    </row>
    <row r="17" spans="2:6" ht="12.75">
      <c r="B17" s="11">
        <v>37135</v>
      </c>
      <c r="C17" s="12" t="s">
        <v>13</v>
      </c>
      <c r="D17" s="13"/>
      <c r="E17" s="29">
        <v>-60</v>
      </c>
      <c r="F17" s="29">
        <f t="shared" si="0"/>
        <v>-716.105</v>
      </c>
    </row>
    <row r="18" spans="2:6" ht="12.75">
      <c r="B18" s="11">
        <v>37165</v>
      </c>
      <c r="C18" s="12" t="s">
        <v>13</v>
      </c>
      <c r="D18" s="13"/>
      <c r="E18" s="29">
        <v>-60</v>
      </c>
      <c r="F18" s="29">
        <f t="shared" si="0"/>
        <v>-776.105</v>
      </c>
    </row>
    <row r="19" spans="2:6" ht="12.75">
      <c r="B19" s="11">
        <v>37196</v>
      </c>
      <c r="C19" s="12" t="s">
        <v>13</v>
      </c>
      <c r="D19" s="13"/>
      <c r="E19" s="29">
        <v>-60</v>
      </c>
      <c r="F19" s="29">
        <f t="shared" si="0"/>
        <v>-836.105</v>
      </c>
    </row>
    <row r="20" spans="2:6" ht="12.75">
      <c r="B20" s="17">
        <v>37221</v>
      </c>
      <c r="C20" s="12" t="s">
        <v>14</v>
      </c>
      <c r="D20" s="32">
        <v>10</v>
      </c>
      <c r="E20" s="29"/>
      <c r="F20" s="29">
        <f t="shared" si="0"/>
        <v>-826.105</v>
      </c>
    </row>
    <row r="21" spans="2:6" ht="12.75">
      <c r="B21" s="17">
        <v>37226</v>
      </c>
      <c r="C21" s="12" t="s">
        <v>13</v>
      </c>
      <c r="D21" s="32"/>
      <c r="E21" s="29">
        <v>-60</v>
      </c>
      <c r="F21" s="29">
        <f t="shared" si="0"/>
        <v>-886.105</v>
      </c>
    </row>
    <row r="22" spans="2:6" ht="12.75">
      <c r="B22" s="17">
        <v>37238</v>
      </c>
      <c r="C22" s="24" t="s">
        <v>26</v>
      </c>
      <c r="D22" s="33"/>
      <c r="E22" s="30">
        <v>-50</v>
      </c>
      <c r="F22" s="29">
        <f t="shared" si="0"/>
        <v>-936.105</v>
      </c>
    </row>
    <row r="23" spans="2:6" ht="12.75">
      <c r="B23" s="17">
        <v>37246</v>
      </c>
      <c r="C23" s="12" t="s">
        <v>14</v>
      </c>
      <c r="D23" s="32">
        <v>20</v>
      </c>
      <c r="E23" s="29"/>
      <c r="F23" s="29">
        <f t="shared" si="0"/>
        <v>-916.105</v>
      </c>
    </row>
    <row r="24" spans="2:6" ht="13.5" thickBot="1">
      <c r="B24" s="17">
        <v>37256</v>
      </c>
      <c r="C24" s="12" t="s">
        <v>27</v>
      </c>
      <c r="D24" s="13"/>
      <c r="E24" s="29">
        <v>-2.01</v>
      </c>
      <c r="F24" s="29">
        <f t="shared" si="0"/>
        <v>-918.115</v>
      </c>
    </row>
    <row r="25" spans="2:6" ht="14.25" thickBot="1" thickTop="1">
      <c r="B25" s="14" t="s">
        <v>6</v>
      </c>
      <c r="C25" s="15"/>
      <c r="D25" s="16">
        <f>SUM(D4:D24)</f>
        <v>530</v>
      </c>
      <c r="E25" s="31">
        <f>SUM(E4:E24)</f>
        <v>-1291.085</v>
      </c>
      <c r="F25" s="31">
        <f>F24</f>
        <v>-918.115</v>
      </c>
    </row>
    <row r="26" ht="13.5" thickTop="1"/>
  </sheetData>
  <mergeCells count="1">
    <mergeCell ref="B2:F2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0"/>
  <sheetViews>
    <sheetView workbookViewId="0" topLeftCell="A1">
      <selection activeCell="H16" sqref="H16"/>
    </sheetView>
  </sheetViews>
  <sheetFormatPr defaultColWidth="9.140625" defaultRowHeight="12.75"/>
  <cols>
    <col min="1" max="1" width="2.421875" style="0" customWidth="1"/>
    <col min="3" max="3" width="51.140625" style="0" bestFit="1" customWidth="1"/>
    <col min="4" max="4" width="8.421875" style="0" bestFit="1" customWidth="1"/>
    <col min="5" max="5" width="11.7109375" style="0" bestFit="1" customWidth="1"/>
    <col min="6" max="6" width="10.28125" style="0" customWidth="1"/>
  </cols>
  <sheetData>
    <row r="1" ht="13.5" thickBot="1"/>
    <row r="2" spans="2:6" ht="19.5" thickBot="1" thickTop="1">
      <c r="B2" s="91" t="s">
        <v>37</v>
      </c>
      <c r="C2" s="92"/>
      <c r="D2" s="92"/>
      <c r="E2" s="92"/>
      <c r="F2" s="93"/>
    </row>
    <row r="3" spans="2:6" ht="25.5" thickBot="1" thickTop="1">
      <c r="B3" s="5" t="s">
        <v>0</v>
      </c>
      <c r="C3" s="6" t="s">
        <v>7</v>
      </c>
      <c r="D3" s="7" t="s">
        <v>3</v>
      </c>
      <c r="E3" s="8" t="s">
        <v>4</v>
      </c>
      <c r="F3" s="79" t="s">
        <v>46</v>
      </c>
    </row>
    <row r="4" spans="2:6" ht="13.5" thickTop="1">
      <c r="B4" s="11">
        <v>37257</v>
      </c>
      <c r="C4" s="57" t="s">
        <v>47</v>
      </c>
      <c r="D4" s="55"/>
      <c r="E4" s="56"/>
      <c r="F4" s="29">
        <f>'2001'!F24</f>
        <v>-918.115</v>
      </c>
    </row>
    <row r="5" spans="2:6" ht="12.75">
      <c r="B5" s="11">
        <v>37257</v>
      </c>
      <c r="C5" s="12" t="s">
        <v>13</v>
      </c>
      <c r="D5" s="32"/>
      <c r="E5" s="29">
        <v>-60</v>
      </c>
      <c r="F5" s="29">
        <f>F4+D5+E5</f>
        <v>-978.115</v>
      </c>
    </row>
    <row r="6" spans="2:6" ht="12.75">
      <c r="B6" s="17">
        <v>37257</v>
      </c>
      <c r="C6" s="12" t="s">
        <v>14</v>
      </c>
      <c r="D6" s="32">
        <v>25</v>
      </c>
      <c r="E6" s="29"/>
      <c r="F6" s="29">
        <f aca="true" t="shared" si="0" ref="F6:F49">F5+D6+E6</f>
        <v>-953.115</v>
      </c>
    </row>
    <row r="7" spans="2:6" ht="12.75">
      <c r="B7" s="17">
        <v>37257</v>
      </c>
      <c r="C7" s="12" t="s">
        <v>14</v>
      </c>
      <c r="D7" s="32">
        <v>100</v>
      </c>
      <c r="E7" s="29"/>
      <c r="F7" s="29">
        <f t="shared" si="0"/>
        <v>-853.115</v>
      </c>
    </row>
    <row r="8" spans="2:6" ht="12.75">
      <c r="B8" s="11">
        <v>37265</v>
      </c>
      <c r="C8" s="12" t="s">
        <v>14</v>
      </c>
      <c r="D8" s="32">
        <v>20</v>
      </c>
      <c r="E8" s="29"/>
      <c r="F8" s="29">
        <f t="shared" si="0"/>
        <v>-833.115</v>
      </c>
    </row>
    <row r="9" spans="2:6" ht="12.75">
      <c r="B9" s="11">
        <v>37288</v>
      </c>
      <c r="C9" s="12" t="s">
        <v>13</v>
      </c>
      <c r="D9" s="32"/>
      <c r="E9" s="29">
        <v>-60</v>
      </c>
      <c r="F9" s="29">
        <f t="shared" si="0"/>
        <v>-893.115</v>
      </c>
    </row>
    <row r="10" spans="2:6" ht="12.75">
      <c r="B10" s="11">
        <v>37303</v>
      </c>
      <c r="C10" s="12" t="s">
        <v>14</v>
      </c>
      <c r="D10" s="32">
        <v>15</v>
      </c>
      <c r="E10" s="29"/>
      <c r="F10" s="29">
        <f t="shared" si="0"/>
        <v>-878.115</v>
      </c>
    </row>
    <row r="11" spans="2:6" ht="12.75">
      <c r="B11" s="11">
        <v>37304</v>
      </c>
      <c r="C11" s="12" t="s">
        <v>14</v>
      </c>
      <c r="D11" s="32">
        <v>10</v>
      </c>
      <c r="E11" s="29"/>
      <c r="F11" s="29">
        <f t="shared" si="0"/>
        <v>-868.115</v>
      </c>
    </row>
    <row r="12" spans="2:6" ht="12.75">
      <c r="B12" s="11">
        <v>37314</v>
      </c>
      <c r="C12" s="12" t="s">
        <v>14</v>
      </c>
      <c r="D12" s="32">
        <v>10</v>
      </c>
      <c r="E12" s="29"/>
      <c r="F12" s="29">
        <f t="shared" si="0"/>
        <v>-858.115</v>
      </c>
    </row>
    <row r="13" spans="2:6" ht="12.75">
      <c r="B13" s="11">
        <v>37316</v>
      </c>
      <c r="C13" s="12" t="s">
        <v>13</v>
      </c>
      <c r="D13" s="32"/>
      <c r="E13" s="29">
        <v>-60</v>
      </c>
      <c r="F13" s="29">
        <f t="shared" si="0"/>
        <v>-918.115</v>
      </c>
    </row>
    <row r="14" spans="2:6" ht="12.75">
      <c r="B14" s="11">
        <v>37320</v>
      </c>
      <c r="C14" s="12" t="s">
        <v>15</v>
      </c>
      <c r="D14" s="32"/>
      <c r="E14" s="29">
        <v>-75</v>
      </c>
      <c r="F14" s="29">
        <f t="shared" si="0"/>
        <v>-993.115</v>
      </c>
    </row>
    <row r="15" spans="2:6" ht="12.75">
      <c r="B15" s="11">
        <v>37326</v>
      </c>
      <c r="C15" s="12" t="s">
        <v>14</v>
      </c>
      <c r="D15" s="32">
        <v>10</v>
      </c>
      <c r="E15" s="29"/>
      <c r="F15" s="29">
        <f t="shared" si="0"/>
        <v>-983.115</v>
      </c>
    </row>
    <row r="16" spans="2:6" ht="12.75">
      <c r="B16" s="11">
        <v>37328</v>
      </c>
      <c r="C16" s="12" t="s">
        <v>14</v>
      </c>
      <c r="D16" s="32">
        <v>35</v>
      </c>
      <c r="E16" s="29"/>
      <c r="F16" s="29">
        <f t="shared" si="0"/>
        <v>-948.115</v>
      </c>
    </row>
    <row r="17" spans="2:6" ht="12.75">
      <c r="B17" s="11">
        <v>37334</v>
      </c>
      <c r="C17" s="12" t="s">
        <v>14</v>
      </c>
      <c r="D17" s="32">
        <v>70</v>
      </c>
      <c r="E17" s="29"/>
      <c r="F17" s="29">
        <f t="shared" si="0"/>
        <v>-878.115</v>
      </c>
    </row>
    <row r="18" spans="2:6" ht="12.75">
      <c r="B18" s="11">
        <v>37347</v>
      </c>
      <c r="C18" s="12" t="s">
        <v>13</v>
      </c>
      <c r="D18" s="32"/>
      <c r="E18" s="29">
        <v>-60</v>
      </c>
      <c r="F18" s="29">
        <f t="shared" si="0"/>
        <v>-938.115</v>
      </c>
    </row>
    <row r="19" spans="2:6" ht="12.75">
      <c r="B19" s="11">
        <v>37377</v>
      </c>
      <c r="C19" s="12" t="s">
        <v>13</v>
      </c>
      <c r="D19" s="32"/>
      <c r="E19" s="29">
        <v>-60</v>
      </c>
      <c r="F19" s="29">
        <f t="shared" si="0"/>
        <v>-998.115</v>
      </c>
    </row>
    <row r="20" spans="2:6" ht="12.75">
      <c r="B20" s="18">
        <v>37393</v>
      </c>
      <c r="C20" s="12" t="s">
        <v>14</v>
      </c>
      <c r="D20" s="32">
        <v>50</v>
      </c>
      <c r="E20" s="29"/>
      <c r="F20" s="29">
        <f t="shared" si="0"/>
        <v>-948.115</v>
      </c>
    </row>
    <row r="21" spans="2:6" ht="12.75">
      <c r="B21" s="19">
        <v>37394</v>
      </c>
      <c r="C21" s="12" t="s">
        <v>14</v>
      </c>
      <c r="D21" s="32">
        <v>20</v>
      </c>
      <c r="E21" s="29"/>
      <c r="F21" s="29">
        <f t="shared" si="0"/>
        <v>-928.115</v>
      </c>
    </row>
    <row r="22" spans="2:6" ht="12.75">
      <c r="B22" s="19">
        <v>37401</v>
      </c>
      <c r="C22" s="12" t="s">
        <v>14</v>
      </c>
      <c r="D22" s="32">
        <v>25</v>
      </c>
      <c r="E22" s="29"/>
      <c r="F22" s="29">
        <f t="shared" si="0"/>
        <v>-903.115</v>
      </c>
    </row>
    <row r="23" spans="2:6" ht="12.75">
      <c r="B23" s="19">
        <v>37402</v>
      </c>
      <c r="C23" s="12" t="s">
        <v>14</v>
      </c>
      <c r="D23" s="32">
        <v>20</v>
      </c>
      <c r="E23" s="29"/>
      <c r="F23" s="29">
        <f t="shared" si="0"/>
        <v>-883.115</v>
      </c>
    </row>
    <row r="24" spans="2:6" ht="12.75">
      <c r="B24" s="19">
        <v>37403</v>
      </c>
      <c r="C24" s="12" t="s">
        <v>14</v>
      </c>
      <c r="D24" s="32">
        <v>25</v>
      </c>
      <c r="E24" s="29"/>
      <c r="F24" s="29">
        <f t="shared" si="0"/>
        <v>-858.115</v>
      </c>
    </row>
    <row r="25" spans="2:6" ht="12.75">
      <c r="B25" s="19">
        <v>37405</v>
      </c>
      <c r="C25" s="12" t="s">
        <v>14</v>
      </c>
      <c r="D25" s="32">
        <v>20</v>
      </c>
      <c r="E25" s="29"/>
      <c r="F25" s="29">
        <f t="shared" si="0"/>
        <v>-838.115</v>
      </c>
    </row>
    <row r="26" spans="2:6" ht="12.75">
      <c r="B26" s="20">
        <v>37407</v>
      </c>
      <c r="C26" s="12" t="s">
        <v>14</v>
      </c>
      <c r="D26" s="32">
        <v>10</v>
      </c>
      <c r="E26" s="29"/>
      <c r="F26" s="29">
        <f t="shared" si="0"/>
        <v>-828.115</v>
      </c>
    </row>
    <row r="27" spans="2:6" ht="12.75">
      <c r="B27" s="11">
        <v>37408</v>
      </c>
      <c r="C27" s="12" t="s">
        <v>13</v>
      </c>
      <c r="D27" s="32"/>
      <c r="E27" s="29">
        <v>-60</v>
      </c>
      <c r="F27" s="29">
        <f t="shared" si="0"/>
        <v>-888.115</v>
      </c>
    </row>
    <row r="28" spans="2:6" ht="12.75">
      <c r="B28" s="11">
        <v>37425</v>
      </c>
      <c r="C28" s="12" t="s">
        <v>14</v>
      </c>
      <c r="D28" s="32">
        <v>25</v>
      </c>
      <c r="E28" s="29"/>
      <c r="F28" s="29">
        <f t="shared" si="0"/>
        <v>-863.115</v>
      </c>
    </row>
    <row r="29" spans="2:6" ht="12.75">
      <c r="B29" s="11">
        <v>37432</v>
      </c>
      <c r="C29" s="12" t="s">
        <v>14</v>
      </c>
      <c r="D29" s="32">
        <v>15</v>
      </c>
      <c r="E29" s="29"/>
      <c r="F29" s="29">
        <f t="shared" si="0"/>
        <v>-848.115</v>
      </c>
    </row>
    <row r="30" spans="2:6" ht="12.75">
      <c r="B30" s="11">
        <v>37438</v>
      </c>
      <c r="C30" s="12" t="s">
        <v>13</v>
      </c>
      <c r="D30" s="32"/>
      <c r="E30" s="29">
        <v>-60</v>
      </c>
      <c r="F30" s="29">
        <f t="shared" si="0"/>
        <v>-908.115</v>
      </c>
    </row>
    <row r="31" spans="2:6" ht="12.75">
      <c r="B31" s="11">
        <v>37438</v>
      </c>
      <c r="C31" s="12" t="s">
        <v>14</v>
      </c>
      <c r="D31" s="32">
        <v>20</v>
      </c>
      <c r="E31" s="29"/>
      <c r="F31" s="29">
        <f t="shared" si="0"/>
        <v>-888.115</v>
      </c>
    </row>
    <row r="32" spans="2:6" ht="12.75">
      <c r="B32" s="11">
        <v>37446</v>
      </c>
      <c r="C32" s="12" t="s">
        <v>16</v>
      </c>
      <c r="D32" s="32"/>
      <c r="E32" s="29">
        <v>-157</v>
      </c>
      <c r="F32" s="29">
        <f t="shared" si="0"/>
        <v>-1045.115</v>
      </c>
    </row>
    <row r="33" spans="2:6" ht="12.75">
      <c r="B33" s="11">
        <v>37458</v>
      </c>
      <c r="C33" s="12" t="s">
        <v>14</v>
      </c>
      <c r="D33" s="32">
        <v>75</v>
      </c>
      <c r="E33" s="29"/>
      <c r="F33" s="29">
        <f t="shared" si="0"/>
        <v>-970.115</v>
      </c>
    </row>
    <row r="34" spans="2:6" ht="12.75">
      <c r="B34" s="11">
        <v>37469</v>
      </c>
      <c r="C34" s="12" t="s">
        <v>13</v>
      </c>
      <c r="D34" s="32"/>
      <c r="E34" s="29">
        <v>-60</v>
      </c>
      <c r="F34" s="29">
        <f t="shared" si="0"/>
        <v>-1030.115</v>
      </c>
    </row>
    <row r="35" spans="2:6" ht="12.75">
      <c r="B35" s="11">
        <v>37471</v>
      </c>
      <c r="C35" s="12" t="s">
        <v>14</v>
      </c>
      <c r="D35" s="32">
        <v>5</v>
      </c>
      <c r="E35" s="29"/>
      <c r="F35" s="29">
        <f t="shared" si="0"/>
        <v>-1025.115</v>
      </c>
    </row>
    <row r="36" spans="2:6" ht="12.75">
      <c r="B36" s="11">
        <v>37485</v>
      </c>
      <c r="C36" s="12" t="s">
        <v>14</v>
      </c>
      <c r="D36" s="32">
        <v>5</v>
      </c>
      <c r="E36" s="29"/>
      <c r="F36" s="29">
        <f t="shared" si="0"/>
        <v>-1020.115</v>
      </c>
    </row>
    <row r="37" spans="2:6" ht="12.75">
      <c r="B37" s="11">
        <v>37500</v>
      </c>
      <c r="C37" s="12" t="s">
        <v>13</v>
      </c>
      <c r="D37" s="32"/>
      <c r="E37" s="29">
        <v>-60</v>
      </c>
      <c r="F37" s="29">
        <f t="shared" si="0"/>
        <v>-1080.115</v>
      </c>
    </row>
    <row r="38" spans="2:6" ht="12.75">
      <c r="B38" s="11">
        <v>37508</v>
      </c>
      <c r="C38" s="12" t="s">
        <v>14</v>
      </c>
      <c r="D38" s="32">
        <v>20</v>
      </c>
      <c r="E38" s="29"/>
      <c r="F38" s="29">
        <f t="shared" si="0"/>
        <v>-1060.115</v>
      </c>
    </row>
    <row r="39" spans="2:6" ht="12.75">
      <c r="B39" s="11">
        <v>37530</v>
      </c>
      <c r="C39" s="12" t="s">
        <v>13</v>
      </c>
      <c r="D39" s="32"/>
      <c r="E39" s="29">
        <v>-60</v>
      </c>
      <c r="F39" s="29">
        <f t="shared" si="0"/>
        <v>-1120.115</v>
      </c>
    </row>
    <row r="40" spans="2:6" ht="12.75">
      <c r="B40" s="11">
        <v>37543</v>
      </c>
      <c r="C40" s="12" t="s">
        <v>14</v>
      </c>
      <c r="D40" s="32">
        <v>20</v>
      </c>
      <c r="E40" s="29"/>
      <c r="F40" s="29">
        <f t="shared" si="0"/>
        <v>-1100.115</v>
      </c>
    </row>
    <row r="41" spans="2:6" ht="12.75">
      <c r="B41" s="11">
        <v>37546</v>
      </c>
      <c r="C41" s="12" t="s">
        <v>14</v>
      </c>
      <c r="D41" s="32">
        <v>10</v>
      </c>
      <c r="E41" s="29"/>
      <c r="F41" s="29">
        <f t="shared" si="0"/>
        <v>-1090.115</v>
      </c>
    </row>
    <row r="42" spans="2:6" ht="12.75">
      <c r="B42" s="11">
        <v>37561</v>
      </c>
      <c r="C42" s="12" t="s">
        <v>13</v>
      </c>
      <c r="D42" s="32"/>
      <c r="E42" s="29">
        <v>-60</v>
      </c>
      <c r="F42" s="29">
        <f t="shared" si="0"/>
        <v>-1150.115</v>
      </c>
    </row>
    <row r="43" spans="2:6" ht="12.75">
      <c r="B43" s="11">
        <v>37588</v>
      </c>
      <c r="C43" s="12" t="s">
        <v>14</v>
      </c>
      <c r="D43" s="32">
        <v>10</v>
      </c>
      <c r="E43" s="29"/>
      <c r="F43" s="29">
        <f t="shared" si="0"/>
        <v>-1140.115</v>
      </c>
    </row>
    <row r="44" spans="2:6" ht="12.75">
      <c r="B44" s="11">
        <v>37591</v>
      </c>
      <c r="C44" s="12" t="s">
        <v>13</v>
      </c>
      <c r="D44" s="32"/>
      <c r="E44" s="29">
        <v>-60</v>
      </c>
      <c r="F44" s="29">
        <f t="shared" si="0"/>
        <v>-1200.115</v>
      </c>
    </row>
    <row r="45" spans="2:6" ht="12.75">
      <c r="B45" s="11">
        <v>37598</v>
      </c>
      <c r="C45" s="12" t="s">
        <v>14</v>
      </c>
      <c r="D45" s="34">
        <v>25</v>
      </c>
      <c r="E45" s="35"/>
      <c r="F45" s="29">
        <f t="shared" si="0"/>
        <v>-1175.115</v>
      </c>
    </row>
    <row r="46" spans="2:6" ht="12.75">
      <c r="B46" s="11">
        <v>37605</v>
      </c>
      <c r="C46" s="12" t="s">
        <v>14</v>
      </c>
      <c r="D46" s="32">
        <v>20</v>
      </c>
      <c r="E46" s="29"/>
      <c r="F46" s="29">
        <f t="shared" si="0"/>
        <v>-1155.115</v>
      </c>
    </row>
    <row r="47" spans="2:6" ht="12.75">
      <c r="B47" s="11">
        <v>37605</v>
      </c>
      <c r="C47" s="12" t="s">
        <v>14</v>
      </c>
      <c r="D47" s="32">
        <v>5</v>
      </c>
      <c r="E47" s="29"/>
      <c r="F47" s="29">
        <f t="shared" si="0"/>
        <v>-1150.115</v>
      </c>
    </row>
    <row r="48" spans="2:6" ht="12.75">
      <c r="B48" s="11">
        <v>37613</v>
      </c>
      <c r="C48" s="12" t="s">
        <v>14</v>
      </c>
      <c r="D48" s="32">
        <v>100</v>
      </c>
      <c r="E48" s="29"/>
      <c r="F48" s="29">
        <f t="shared" si="0"/>
        <v>-1050.115</v>
      </c>
    </row>
    <row r="49" spans="2:6" ht="13.5" thickBot="1">
      <c r="B49" s="11">
        <v>37621</v>
      </c>
      <c r="C49" s="21" t="s">
        <v>17</v>
      </c>
      <c r="D49" s="33"/>
      <c r="E49" s="30">
        <v>-31.71</v>
      </c>
      <c r="F49" s="29">
        <f t="shared" si="0"/>
        <v>-1081.825</v>
      </c>
    </row>
    <row r="50" spans="2:6" ht="14.25" thickBot="1" thickTop="1">
      <c r="B50" s="14" t="s">
        <v>6</v>
      </c>
      <c r="C50" s="15"/>
      <c r="D50" s="16">
        <f>SUM(D4:D49)</f>
        <v>820</v>
      </c>
      <c r="E50" s="16">
        <f>SUM(E4:E49)</f>
        <v>-983.71</v>
      </c>
      <c r="F50" s="36">
        <f>F49</f>
        <v>-1081.825</v>
      </c>
    </row>
    <row r="51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91"/>
  <sheetViews>
    <sheetView workbookViewId="0" topLeftCell="A36">
      <selection activeCell="M35" sqref="M35"/>
    </sheetView>
  </sheetViews>
  <sheetFormatPr defaultColWidth="9.140625" defaultRowHeight="12.75"/>
  <cols>
    <col min="1" max="1" width="2.421875" style="0" customWidth="1"/>
    <col min="3" max="3" width="51.140625" style="0" bestFit="1" customWidth="1"/>
    <col min="4" max="4" width="8.421875" style="0" bestFit="1" customWidth="1"/>
    <col min="5" max="5" width="11.7109375" style="0" bestFit="1" customWidth="1"/>
    <col min="6" max="6" width="10.28125" style="0" customWidth="1"/>
    <col min="9" max="9" width="10.140625" style="0" bestFit="1" customWidth="1"/>
    <col min="10" max="10" width="27.421875" style="0" bestFit="1" customWidth="1"/>
  </cols>
  <sheetData>
    <row r="1" ht="13.5" thickBot="1"/>
    <row r="2" spans="2:6" ht="19.5" thickBot="1" thickTop="1">
      <c r="B2" s="91" t="s">
        <v>36</v>
      </c>
      <c r="C2" s="92"/>
      <c r="D2" s="92"/>
      <c r="E2" s="92"/>
      <c r="F2" s="93"/>
    </row>
    <row r="3" spans="2:6" ht="25.5" thickBot="1" thickTop="1">
      <c r="B3" s="5" t="s">
        <v>0</v>
      </c>
      <c r="C3" s="22" t="s">
        <v>7</v>
      </c>
      <c r="D3" s="7" t="s">
        <v>3</v>
      </c>
      <c r="E3" s="8" t="s">
        <v>4</v>
      </c>
      <c r="F3" s="79" t="s">
        <v>46</v>
      </c>
    </row>
    <row r="4" spans="2:6" ht="13.5" thickTop="1">
      <c r="B4" s="11">
        <v>37622</v>
      </c>
      <c r="C4" s="57" t="s">
        <v>47</v>
      </c>
      <c r="D4" s="55"/>
      <c r="E4" s="56"/>
      <c r="F4" s="29">
        <f>'2002'!F49</f>
        <v>-1081.825</v>
      </c>
    </row>
    <row r="5" spans="2:6" ht="12.75">
      <c r="B5" s="11">
        <v>37622</v>
      </c>
      <c r="C5" s="23" t="s">
        <v>13</v>
      </c>
      <c r="D5" s="32"/>
      <c r="E5" s="29">
        <v>-60</v>
      </c>
      <c r="F5" s="29">
        <f>F4+D5+E5</f>
        <v>-1141.825</v>
      </c>
    </row>
    <row r="6" spans="2:6" ht="12.75">
      <c r="B6" s="11">
        <v>37639</v>
      </c>
      <c r="C6" s="23" t="s">
        <v>14</v>
      </c>
      <c r="D6" s="32">
        <v>100</v>
      </c>
      <c r="E6" s="29"/>
      <c r="F6" s="29">
        <f aca="true" t="shared" si="0" ref="F6:F69">F5+D6+E6</f>
        <v>-1041.825</v>
      </c>
    </row>
    <row r="7" spans="2:6" ht="12.75">
      <c r="B7" s="11">
        <v>37653</v>
      </c>
      <c r="C7" s="23" t="s">
        <v>13</v>
      </c>
      <c r="D7" s="32"/>
      <c r="E7" s="29">
        <v>-60</v>
      </c>
      <c r="F7" s="29">
        <f t="shared" si="0"/>
        <v>-1101.825</v>
      </c>
    </row>
    <row r="8" spans="2:6" ht="12.75">
      <c r="B8" s="11">
        <v>37654</v>
      </c>
      <c r="C8" s="23" t="s">
        <v>14</v>
      </c>
      <c r="D8" s="32">
        <v>25</v>
      </c>
      <c r="E8" s="29"/>
      <c r="F8" s="29">
        <f t="shared" si="0"/>
        <v>-1076.825</v>
      </c>
    </row>
    <row r="9" spans="2:6" ht="12.75">
      <c r="B9" s="11">
        <v>37658</v>
      </c>
      <c r="C9" s="23" t="s">
        <v>14</v>
      </c>
      <c r="D9" s="32">
        <v>25</v>
      </c>
      <c r="E9" s="29"/>
      <c r="F9" s="29">
        <f t="shared" si="0"/>
        <v>-1051.825</v>
      </c>
    </row>
    <row r="10" spans="2:6" ht="12.75">
      <c r="B10" s="11">
        <v>37680</v>
      </c>
      <c r="C10" s="23" t="s">
        <v>14</v>
      </c>
      <c r="D10" s="32">
        <v>10</v>
      </c>
      <c r="E10" s="29"/>
      <c r="F10" s="29">
        <f t="shared" si="0"/>
        <v>-1041.825</v>
      </c>
    </row>
    <row r="11" spans="2:6" ht="12.75">
      <c r="B11" s="11">
        <v>37681</v>
      </c>
      <c r="C11" s="23" t="s">
        <v>13</v>
      </c>
      <c r="D11" s="32"/>
      <c r="E11" s="29">
        <v>-60</v>
      </c>
      <c r="F11" s="29">
        <f t="shared" si="0"/>
        <v>-1101.825</v>
      </c>
    </row>
    <row r="12" spans="2:6" ht="12.75">
      <c r="B12" s="11">
        <v>37691</v>
      </c>
      <c r="C12" s="23" t="s">
        <v>14</v>
      </c>
      <c r="D12" s="34">
        <v>50</v>
      </c>
      <c r="E12" s="35"/>
      <c r="F12" s="29">
        <f t="shared" si="0"/>
        <v>-1051.825</v>
      </c>
    </row>
    <row r="13" spans="2:6" ht="12.75">
      <c r="B13" s="11">
        <v>37692</v>
      </c>
      <c r="C13" s="23" t="s">
        <v>14</v>
      </c>
      <c r="D13" s="32">
        <v>25</v>
      </c>
      <c r="E13" s="29"/>
      <c r="F13" s="29">
        <f t="shared" si="0"/>
        <v>-1026.825</v>
      </c>
    </row>
    <row r="14" spans="2:6" ht="12.75">
      <c r="B14" s="11">
        <v>37692</v>
      </c>
      <c r="C14" s="23" t="s">
        <v>14</v>
      </c>
      <c r="D14" s="32">
        <v>100</v>
      </c>
      <c r="E14" s="29"/>
      <c r="F14" s="29">
        <f t="shared" si="0"/>
        <v>-926.825</v>
      </c>
    </row>
    <row r="15" spans="2:6" ht="12.75">
      <c r="B15" s="9">
        <v>37695</v>
      </c>
      <c r="C15" s="23" t="s">
        <v>14</v>
      </c>
      <c r="D15" s="32">
        <v>10</v>
      </c>
      <c r="E15" s="37"/>
      <c r="F15" s="29">
        <f t="shared" si="0"/>
        <v>-916.825</v>
      </c>
    </row>
    <row r="16" spans="2:6" ht="12.75">
      <c r="B16" s="11">
        <v>37695</v>
      </c>
      <c r="C16" s="23" t="s">
        <v>14</v>
      </c>
      <c r="D16" s="32">
        <v>20</v>
      </c>
      <c r="E16" s="37"/>
      <c r="F16" s="29">
        <f t="shared" si="0"/>
        <v>-896.825</v>
      </c>
    </row>
    <row r="17" spans="2:6" ht="12.75">
      <c r="B17" s="11">
        <v>37707</v>
      </c>
      <c r="C17" s="23" t="s">
        <v>14</v>
      </c>
      <c r="D17" s="32">
        <v>10</v>
      </c>
      <c r="E17" s="37"/>
      <c r="F17" s="29">
        <f t="shared" si="0"/>
        <v>-886.825</v>
      </c>
    </row>
    <row r="18" spans="2:6" ht="12.75">
      <c r="B18" s="11">
        <v>37709</v>
      </c>
      <c r="C18" s="23" t="s">
        <v>14</v>
      </c>
      <c r="D18" s="32">
        <v>20</v>
      </c>
      <c r="E18" s="37"/>
      <c r="F18" s="29">
        <f t="shared" si="0"/>
        <v>-866.825</v>
      </c>
    </row>
    <row r="19" spans="2:6" ht="12.75">
      <c r="B19" s="11">
        <v>37712</v>
      </c>
      <c r="C19" s="23" t="s">
        <v>13</v>
      </c>
      <c r="D19" s="32"/>
      <c r="E19" s="37">
        <v>-60</v>
      </c>
      <c r="F19" s="29">
        <f t="shared" si="0"/>
        <v>-926.825</v>
      </c>
    </row>
    <row r="20" spans="2:6" ht="12.75">
      <c r="B20" s="11">
        <v>37720</v>
      </c>
      <c r="C20" s="23" t="s">
        <v>14</v>
      </c>
      <c r="D20" s="32">
        <v>5</v>
      </c>
      <c r="E20" s="37"/>
      <c r="F20" s="29">
        <f t="shared" si="0"/>
        <v>-921.825</v>
      </c>
    </row>
    <row r="21" spans="2:6" ht="12.75">
      <c r="B21" s="11">
        <v>37723</v>
      </c>
      <c r="C21" s="23" t="s">
        <v>14</v>
      </c>
      <c r="D21" s="32">
        <v>25</v>
      </c>
      <c r="E21" s="37"/>
      <c r="F21" s="29">
        <f t="shared" si="0"/>
        <v>-896.825</v>
      </c>
    </row>
    <row r="22" spans="2:6" ht="12.75">
      <c r="B22" s="11">
        <v>37728</v>
      </c>
      <c r="C22" s="23" t="s">
        <v>18</v>
      </c>
      <c r="D22" s="32"/>
      <c r="E22" s="37">
        <v>-85</v>
      </c>
      <c r="F22" s="29">
        <f t="shared" si="0"/>
        <v>-981.825</v>
      </c>
    </row>
    <row r="23" spans="2:6" ht="12.75">
      <c r="B23" s="11">
        <v>37729</v>
      </c>
      <c r="C23" s="23" t="s">
        <v>14</v>
      </c>
      <c r="D23" s="32">
        <v>25</v>
      </c>
      <c r="E23" s="38"/>
      <c r="F23" s="29">
        <f t="shared" si="0"/>
        <v>-956.825</v>
      </c>
    </row>
    <row r="24" spans="2:6" ht="12.75">
      <c r="B24" s="11">
        <v>37732</v>
      </c>
      <c r="C24" s="23" t="s">
        <v>14</v>
      </c>
      <c r="D24" s="32">
        <v>200</v>
      </c>
      <c r="E24" s="38"/>
      <c r="F24" s="29">
        <f t="shared" si="0"/>
        <v>-756.825</v>
      </c>
    </row>
    <row r="25" spans="2:6" ht="12.75">
      <c r="B25" s="11">
        <v>37734</v>
      </c>
      <c r="C25" s="23" t="s">
        <v>19</v>
      </c>
      <c r="D25" s="32"/>
      <c r="E25" s="38">
        <v>-219.22</v>
      </c>
      <c r="F25" s="29">
        <f t="shared" si="0"/>
        <v>-976.0450000000001</v>
      </c>
    </row>
    <row r="26" spans="2:6" ht="12.75">
      <c r="B26" s="11">
        <v>37742</v>
      </c>
      <c r="C26" s="23" t="s">
        <v>13</v>
      </c>
      <c r="D26" s="32"/>
      <c r="E26" s="37">
        <v>-60</v>
      </c>
      <c r="F26" s="29">
        <f t="shared" si="0"/>
        <v>-1036.045</v>
      </c>
    </row>
    <row r="27" spans="2:6" ht="12.75">
      <c r="B27" s="11">
        <v>37753</v>
      </c>
      <c r="C27" s="23" t="s">
        <v>14</v>
      </c>
      <c r="D27" s="32">
        <v>100</v>
      </c>
      <c r="E27" s="38"/>
      <c r="F27" s="29">
        <f t="shared" si="0"/>
        <v>-936.0450000000001</v>
      </c>
    </row>
    <row r="28" spans="2:6" ht="12.75">
      <c r="B28" s="11">
        <v>37753</v>
      </c>
      <c r="C28" s="23" t="s">
        <v>14</v>
      </c>
      <c r="D28" s="32">
        <v>5</v>
      </c>
      <c r="E28" s="38"/>
      <c r="F28" s="29">
        <f t="shared" si="0"/>
        <v>-931.0450000000001</v>
      </c>
    </row>
    <row r="29" spans="2:6" ht="12.75">
      <c r="B29" s="11">
        <v>37773</v>
      </c>
      <c r="C29" s="23" t="s">
        <v>13</v>
      </c>
      <c r="D29" s="32"/>
      <c r="E29" s="37">
        <v>-60</v>
      </c>
      <c r="F29" s="29">
        <f t="shared" si="0"/>
        <v>-991.0450000000001</v>
      </c>
    </row>
    <row r="30" spans="2:6" ht="12.75">
      <c r="B30" s="11">
        <v>37773</v>
      </c>
      <c r="C30" s="23" t="s">
        <v>13</v>
      </c>
      <c r="D30" s="32"/>
      <c r="E30" s="37">
        <v>-60</v>
      </c>
      <c r="F30" s="29">
        <f t="shared" si="0"/>
        <v>-1051.045</v>
      </c>
    </row>
    <row r="31" spans="2:6" ht="12.75">
      <c r="B31" s="11">
        <v>37790</v>
      </c>
      <c r="C31" s="23" t="s">
        <v>14</v>
      </c>
      <c r="D31" s="32">
        <v>100</v>
      </c>
      <c r="E31" s="38"/>
      <c r="F31" s="29">
        <f t="shared" si="0"/>
        <v>-951.0450000000001</v>
      </c>
    </row>
    <row r="32" spans="2:6" ht="12.75">
      <c r="B32" s="11">
        <v>37803</v>
      </c>
      <c r="C32" s="23" t="s">
        <v>13</v>
      </c>
      <c r="D32" s="32"/>
      <c r="E32" s="37">
        <v>-60</v>
      </c>
      <c r="F32" s="29">
        <f t="shared" si="0"/>
        <v>-1011.0450000000001</v>
      </c>
    </row>
    <row r="33" spans="2:6" ht="12.75">
      <c r="B33" s="11">
        <v>37822</v>
      </c>
      <c r="C33" s="23" t="s">
        <v>20</v>
      </c>
      <c r="D33" s="32"/>
      <c r="E33" s="38">
        <v>-170.95</v>
      </c>
      <c r="F33" s="29">
        <f t="shared" si="0"/>
        <v>-1181.9950000000001</v>
      </c>
    </row>
    <row r="34" spans="2:6" ht="12.75">
      <c r="B34" s="11">
        <v>37831</v>
      </c>
      <c r="C34" s="23" t="s">
        <v>14</v>
      </c>
      <c r="D34" s="32">
        <v>5</v>
      </c>
      <c r="E34" s="38"/>
      <c r="F34" s="29">
        <f t="shared" si="0"/>
        <v>-1176.9950000000001</v>
      </c>
    </row>
    <row r="35" spans="2:6" ht="12.75">
      <c r="B35" s="11">
        <v>37834</v>
      </c>
      <c r="C35" s="23" t="s">
        <v>13</v>
      </c>
      <c r="D35" s="32"/>
      <c r="E35" s="37">
        <v>-60</v>
      </c>
      <c r="F35" s="29">
        <f t="shared" si="0"/>
        <v>-1236.9950000000001</v>
      </c>
    </row>
    <row r="36" spans="2:6" ht="12.75">
      <c r="B36" s="11">
        <v>37865</v>
      </c>
      <c r="C36" s="23" t="s">
        <v>13</v>
      </c>
      <c r="D36" s="32"/>
      <c r="E36" s="37">
        <v>-60</v>
      </c>
      <c r="F36" s="29">
        <f t="shared" si="0"/>
        <v>-1296.9950000000001</v>
      </c>
    </row>
    <row r="37" spans="2:6" ht="12.75">
      <c r="B37" s="11">
        <v>37883</v>
      </c>
      <c r="C37" s="23" t="s">
        <v>14</v>
      </c>
      <c r="D37" s="32">
        <v>50</v>
      </c>
      <c r="E37" s="38"/>
      <c r="F37" s="29">
        <f t="shared" si="0"/>
        <v>-1246.9950000000001</v>
      </c>
    </row>
    <row r="38" spans="2:6" ht="12.75">
      <c r="B38" s="11">
        <v>37883</v>
      </c>
      <c r="C38" s="23" t="s">
        <v>14</v>
      </c>
      <c r="D38" s="32">
        <v>50</v>
      </c>
      <c r="E38" s="38"/>
      <c r="F38" s="29">
        <f t="shared" si="0"/>
        <v>-1196.9950000000001</v>
      </c>
    </row>
    <row r="39" spans="2:6" ht="12.75">
      <c r="B39" s="11">
        <v>37884</v>
      </c>
      <c r="C39" s="23" t="s">
        <v>14</v>
      </c>
      <c r="D39" s="32">
        <v>25</v>
      </c>
      <c r="E39" s="38"/>
      <c r="F39" s="29">
        <f t="shared" si="0"/>
        <v>-1171.9950000000001</v>
      </c>
    </row>
    <row r="40" spans="2:6" ht="12.75">
      <c r="B40" s="11">
        <v>37884</v>
      </c>
      <c r="C40" s="23" t="s">
        <v>14</v>
      </c>
      <c r="D40" s="32">
        <v>44</v>
      </c>
      <c r="E40" s="38"/>
      <c r="F40" s="29">
        <f t="shared" si="0"/>
        <v>-1127.9950000000001</v>
      </c>
    </row>
    <row r="41" spans="2:6" ht="12.75">
      <c r="B41" s="11">
        <v>37884</v>
      </c>
      <c r="C41" s="23" t="s">
        <v>14</v>
      </c>
      <c r="D41" s="32">
        <v>25</v>
      </c>
      <c r="E41" s="38"/>
      <c r="F41" s="29">
        <f t="shared" si="0"/>
        <v>-1102.9950000000001</v>
      </c>
    </row>
    <row r="42" spans="2:6" ht="12.75">
      <c r="B42" s="11">
        <v>37884</v>
      </c>
      <c r="C42" s="23" t="s">
        <v>14</v>
      </c>
      <c r="D42" s="32">
        <v>50</v>
      </c>
      <c r="E42" s="38"/>
      <c r="F42" s="29">
        <f t="shared" si="0"/>
        <v>-1052.9950000000001</v>
      </c>
    </row>
    <row r="43" spans="2:6" ht="12.75">
      <c r="B43" s="11">
        <v>37884</v>
      </c>
      <c r="C43" s="23" t="s">
        <v>14</v>
      </c>
      <c r="D43" s="32">
        <v>110</v>
      </c>
      <c r="E43" s="38"/>
      <c r="F43" s="29">
        <f t="shared" si="0"/>
        <v>-942.9950000000001</v>
      </c>
    </row>
    <row r="44" spans="2:6" ht="12.75">
      <c r="B44" s="11">
        <v>37884</v>
      </c>
      <c r="C44" s="23" t="s">
        <v>14</v>
      </c>
      <c r="D44" s="32">
        <v>100</v>
      </c>
      <c r="E44" s="38"/>
      <c r="F44" s="29">
        <f t="shared" si="0"/>
        <v>-842.9950000000001</v>
      </c>
    </row>
    <row r="45" spans="2:6" ht="12.75">
      <c r="B45" s="11">
        <v>37884</v>
      </c>
      <c r="C45" s="23" t="s">
        <v>14</v>
      </c>
      <c r="D45" s="32">
        <v>50</v>
      </c>
      <c r="E45" s="38"/>
      <c r="F45" s="29">
        <f t="shared" si="0"/>
        <v>-792.9950000000001</v>
      </c>
    </row>
    <row r="46" spans="2:6" ht="12.75">
      <c r="B46" s="11">
        <v>37884</v>
      </c>
      <c r="C46" s="23" t="s">
        <v>14</v>
      </c>
      <c r="D46" s="32">
        <v>50</v>
      </c>
      <c r="E46" s="38"/>
      <c r="F46" s="29">
        <f t="shared" si="0"/>
        <v>-742.9950000000001</v>
      </c>
    </row>
    <row r="47" spans="2:6" ht="12.75">
      <c r="B47" s="11">
        <v>37884</v>
      </c>
      <c r="C47" s="23" t="s">
        <v>14</v>
      </c>
      <c r="D47" s="32">
        <v>30</v>
      </c>
      <c r="E47" s="38"/>
      <c r="F47" s="29">
        <f t="shared" si="0"/>
        <v>-712.9950000000001</v>
      </c>
    </row>
    <row r="48" spans="2:6" ht="12.75">
      <c r="B48" s="11">
        <v>37884</v>
      </c>
      <c r="C48" s="23" t="s">
        <v>14</v>
      </c>
      <c r="D48" s="32">
        <v>20</v>
      </c>
      <c r="E48" s="38"/>
      <c r="F48" s="29">
        <f t="shared" si="0"/>
        <v>-692.9950000000001</v>
      </c>
    </row>
    <row r="49" spans="2:6" ht="12.75">
      <c r="B49" s="11">
        <v>37884</v>
      </c>
      <c r="C49" s="23" t="s">
        <v>14</v>
      </c>
      <c r="D49" s="32">
        <v>200</v>
      </c>
      <c r="E49" s="38"/>
      <c r="F49" s="29">
        <f t="shared" si="0"/>
        <v>-492.9950000000001</v>
      </c>
    </row>
    <row r="50" spans="2:6" ht="12.75">
      <c r="B50" s="11">
        <v>37884</v>
      </c>
      <c r="C50" s="23" t="s">
        <v>14</v>
      </c>
      <c r="D50" s="32">
        <v>50</v>
      </c>
      <c r="E50" s="38"/>
      <c r="F50" s="29">
        <f t="shared" si="0"/>
        <v>-442.9950000000001</v>
      </c>
    </row>
    <row r="51" spans="2:6" ht="12.75">
      <c r="B51" s="11">
        <v>37884</v>
      </c>
      <c r="C51" s="23" t="s">
        <v>14</v>
      </c>
      <c r="D51" s="32">
        <v>25</v>
      </c>
      <c r="E51" s="38"/>
      <c r="F51" s="29">
        <f t="shared" si="0"/>
        <v>-417.9950000000001</v>
      </c>
    </row>
    <row r="52" spans="2:6" ht="12.75">
      <c r="B52" s="11">
        <v>37884</v>
      </c>
      <c r="C52" s="23" t="s">
        <v>14</v>
      </c>
      <c r="D52" s="32">
        <v>60</v>
      </c>
      <c r="E52" s="38"/>
      <c r="F52" s="29">
        <f t="shared" si="0"/>
        <v>-357.9950000000001</v>
      </c>
    </row>
    <row r="53" spans="2:6" ht="12.75">
      <c r="B53" s="11">
        <v>37884</v>
      </c>
      <c r="C53" s="23" t="s">
        <v>14</v>
      </c>
      <c r="D53" s="32">
        <v>40</v>
      </c>
      <c r="E53" s="38"/>
      <c r="F53" s="29">
        <f t="shared" si="0"/>
        <v>-317.9950000000001</v>
      </c>
    </row>
    <row r="54" spans="2:6" ht="12.75">
      <c r="B54" s="11">
        <v>37884</v>
      </c>
      <c r="C54" s="23" t="s">
        <v>14</v>
      </c>
      <c r="D54" s="32">
        <v>10</v>
      </c>
      <c r="E54" s="38"/>
      <c r="F54" s="29">
        <f t="shared" si="0"/>
        <v>-307.9950000000001</v>
      </c>
    </row>
    <row r="55" spans="2:6" ht="12.75">
      <c r="B55" s="11">
        <v>37885</v>
      </c>
      <c r="C55" s="23" t="s">
        <v>14</v>
      </c>
      <c r="D55" s="32">
        <v>40</v>
      </c>
      <c r="E55" s="38"/>
      <c r="F55" s="29">
        <f t="shared" si="0"/>
        <v>-267.9950000000001</v>
      </c>
    </row>
    <row r="56" spans="2:6" ht="12.75">
      <c r="B56" s="11">
        <v>37885</v>
      </c>
      <c r="C56" s="23" t="s">
        <v>14</v>
      </c>
      <c r="D56" s="32">
        <v>25</v>
      </c>
      <c r="E56" s="38"/>
      <c r="F56" s="29">
        <f t="shared" si="0"/>
        <v>-242.99500000000012</v>
      </c>
    </row>
    <row r="57" spans="2:6" ht="12.75">
      <c r="B57" s="11">
        <v>37885</v>
      </c>
      <c r="C57" s="23" t="s">
        <v>14</v>
      </c>
      <c r="D57" s="32">
        <v>25</v>
      </c>
      <c r="E57" s="38"/>
      <c r="F57" s="29">
        <f t="shared" si="0"/>
        <v>-217.99500000000012</v>
      </c>
    </row>
    <row r="58" spans="2:6" ht="12.75">
      <c r="B58" s="11">
        <v>37885</v>
      </c>
      <c r="C58" s="23" t="s">
        <v>14</v>
      </c>
      <c r="D58" s="32">
        <v>25</v>
      </c>
      <c r="E58" s="38"/>
      <c r="F58" s="29">
        <f t="shared" si="0"/>
        <v>-192.99500000000012</v>
      </c>
    </row>
    <row r="59" spans="2:6" ht="12.75">
      <c r="B59" s="11">
        <v>37886</v>
      </c>
      <c r="C59" s="23" t="s">
        <v>14</v>
      </c>
      <c r="D59" s="32">
        <v>40</v>
      </c>
      <c r="E59" s="38"/>
      <c r="F59" s="29">
        <f t="shared" si="0"/>
        <v>-152.99500000000012</v>
      </c>
    </row>
    <row r="60" spans="2:6" ht="12.75">
      <c r="B60" s="11">
        <v>37886</v>
      </c>
      <c r="C60" s="23" t="s">
        <v>14</v>
      </c>
      <c r="D60" s="32">
        <v>500</v>
      </c>
      <c r="E60" s="38"/>
      <c r="F60" s="29">
        <f t="shared" si="0"/>
        <v>347.0049999999999</v>
      </c>
    </row>
    <row r="61" spans="2:6" ht="12.75">
      <c r="B61" s="11">
        <v>37886</v>
      </c>
      <c r="C61" s="23" t="s">
        <v>14</v>
      </c>
      <c r="D61" s="32">
        <v>100</v>
      </c>
      <c r="E61" s="38"/>
      <c r="F61" s="29">
        <f t="shared" si="0"/>
        <v>447.0049999999999</v>
      </c>
    </row>
    <row r="62" spans="2:6" ht="12.75">
      <c r="B62" s="11">
        <v>37887</v>
      </c>
      <c r="C62" s="23" t="s">
        <v>14</v>
      </c>
      <c r="D62" s="32">
        <v>25</v>
      </c>
      <c r="E62" s="38"/>
      <c r="F62" s="29">
        <f t="shared" si="0"/>
        <v>472.0049999999999</v>
      </c>
    </row>
    <row r="63" spans="2:6" ht="12.75">
      <c r="B63" s="11">
        <v>37887</v>
      </c>
      <c r="C63" s="23" t="s">
        <v>14</v>
      </c>
      <c r="D63" s="32">
        <v>20</v>
      </c>
      <c r="E63" s="38"/>
      <c r="F63" s="29">
        <f t="shared" si="0"/>
        <v>492.0049999999999</v>
      </c>
    </row>
    <row r="64" spans="2:6" ht="12.75">
      <c r="B64" s="11">
        <v>37887</v>
      </c>
      <c r="C64" s="23" t="s">
        <v>14</v>
      </c>
      <c r="D64" s="32">
        <v>25</v>
      </c>
      <c r="E64" s="38"/>
      <c r="F64" s="29">
        <f t="shared" si="0"/>
        <v>517.0049999999999</v>
      </c>
    </row>
    <row r="65" spans="2:6" ht="12.75">
      <c r="B65" s="11">
        <v>37888</v>
      </c>
      <c r="C65" s="23" t="s">
        <v>14</v>
      </c>
      <c r="D65" s="32">
        <v>25</v>
      </c>
      <c r="E65" s="38"/>
      <c r="F65" s="29">
        <f t="shared" si="0"/>
        <v>542.0049999999999</v>
      </c>
    </row>
    <row r="66" spans="2:6" ht="12.75">
      <c r="B66" s="11">
        <v>37890</v>
      </c>
      <c r="C66" s="23" t="s">
        <v>14</v>
      </c>
      <c r="D66" s="32">
        <v>50</v>
      </c>
      <c r="E66" s="38"/>
      <c r="F66" s="29">
        <f t="shared" si="0"/>
        <v>592.0049999999999</v>
      </c>
    </row>
    <row r="67" spans="2:6" ht="12.75">
      <c r="B67" s="11">
        <v>37890</v>
      </c>
      <c r="C67" s="23" t="s">
        <v>14</v>
      </c>
      <c r="D67" s="32">
        <v>10</v>
      </c>
      <c r="E67" s="38"/>
      <c r="F67" s="29">
        <f t="shared" si="0"/>
        <v>602.0049999999999</v>
      </c>
    </row>
    <row r="68" spans="2:6" ht="12.75">
      <c r="B68" s="11">
        <v>37891</v>
      </c>
      <c r="C68" s="23" t="s">
        <v>14</v>
      </c>
      <c r="D68" s="32">
        <v>20</v>
      </c>
      <c r="E68" s="38"/>
      <c r="F68" s="29">
        <f t="shared" si="0"/>
        <v>622.0049999999999</v>
      </c>
    </row>
    <row r="69" spans="2:6" ht="12.75">
      <c r="B69" s="11">
        <v>37892</v>
      </c>
      <c r="C69" s="23" t="s">
        <v>14</v>
      </c>
      <c r="D69" s="32">
        <v>100</v>
      </c>
      <c r="E69" s="38"/>
      <c r="F69" s="29">
        <f t="shared" si="0"/>
        <v>722.0049999999999</v>
      </c>
    </row>
    <row r="70" spans="2:6" ht="12.75">
      <c r="B70" s="11">
        <v>37892</v>
      </c>
      <c r="C70" s="23" t="s">
        <v>14</v>
      </c>
      <c r="D70" s="32">
        <v>100</v>
      </c>
      <c r="E70" s="38"/>
      <c r="F70" s="29">
        <f aca="true" t="shared" si="1" ref="F70:F90">F69+D70+E70</f>
        <v>822.0049999999999</v>
      </c>
    </row>
    <row r="71" spans="2:6" ht="12.75">
      <c r="B71" s="11">
        <v>37892</v>
      </c>
      <c r="C71" s="23" t="s">
        <v>14</v>
      </c>
      <c r="D71" s="32">
        <v>40</v>
      </c>
      <c r="E71" s="38"/>
      <c r="F71" s="29">
        <f t="shared" si="1"/>
        <v>862.0049999999999</v>
      </c>
    </row>
    <row r="72" spans="2:6" ht="12.75">
      <c r="B72" s="11">
        <v>37892</v>
      </c>
      <c r="C72" s="23" t="s">
        <v>14</v>
      </c>
      <c r="D72" s="32">
        <v>50</v>
      </c>
      <c r="E72" s="38"/>
      <c r="F72" s="29">
        <f t="shared" si="1"/>
        <v>912.0049999999999</v>
      </c>
    </row>
    <row r="73" spans="2:6" ht="12.75">
      <c r="B73" s="11">
        <v>37894</v>
      </c>
      <c r="C73" s="23" t="s">
        <v>14</v>
      </c>
      <c r="D73" s="32">
        <v>10</v>
      </c>
      <c r="E73" s="38"/>
      <c r="F73" s="29">
        <f t="shared" si="1"/>
        <v>922.0049999999999</v>
      </c>
    </row>
    <row r="74" spans="2:6" ht="12.75">
      <c r="B74" s="11">
        <v>37895</v>
      </c>
      <c r="C74" s="23" t="s">
        <v>13</v>
      </c>
      <c r="D74" s="32"/>
      <c r="E74" s="38">
        <v>-60</v>
      </c>
      <c r="F74" s="29">
        <f t="shared" si="1"/>
        <v>862.0049999999999</v>
      </c>
    </row>
    <row r="75" spans="2:6" ht="12.75">
      <c r="B75" s="11">
        <v>37896</v>
      </c>
      <c r="C75" s="23" t="s">
        <v>14</v>
      </c>
      <c r="D75" s="32">
        <v>20</v>
      </c>
      <c r="E75" s="38"/>
      <c r="F75" s="29">
        <f t="shared" si="1"/>
        <v>882.0049999999999</v>
      </c>
    </row>
    <row r="76" spans="2:6" ht="12.75">
      <c r="B76" s="11">
        <v>37914</v>
      </c>
      <c r="C76" s="23" t="s">
        <v>28</v>
      </c>
      <c r="D76" s="32"/>
      <c r="E76" s="38">
        <v>-25</v>
      </c>
      <c r="F76" s="29">
        <f t="shared" si="1"/>
        <v>857.0049999999999</v>
      </c>
    </row>
    <row r="77" spans="2:6" ht="12.75">
      <c r="B77" s="11">
        <v>37926</v>
      </c>
      <c r="C77" s="23" t="s">
        <v>13</v>
      </c>
      <c r="D77" s="32"/>
      <c r="E77" s="38">
        <v>-60</v>
      </c>
      <c r="F77" s="29">
        <f t="shared" si="1"/>
        <v>797.0049999999999</v>
      </c>
    </row>
    <row r="78" spans="2:6" ht="12.75">
      <c r="B78" s="11">
        <v>37927</v>
      </c>
      <c r="C78" s="23" t="s">
        <v>14</v>
      </c>
      <c r="D78" s="32">
        <v>50</v>
      </c>
      <c r="E78" s="38"/>
      <c r="F78" s="29">
        <f t="shared" si="1"/>
        <v>847.0049999999999</v>
      </c>
    </row>
    <row r="79" spans="2:6" ht="12.75">
      <c r="B79" s="11">
        <v>37927</v>
      </c>
      <c r="C79" s="23" t="s">
        <v>14</v>
      </c>
      <c r="D79" s="32">
        <v>20</v>
      </c>
      <c r="E79" s="38"/>
      <c r="F79" s="29">
        <f t="shared" si="1"/>
        <v>867.0049999999999</v>
      </c>
    </row>
    <row r="80" spans="2:6" ht="12.75">
      <c r="B80" s="11">
        <v>37937</v>
      </c>
      <c r="C80" s="40" t="s">
        <v>31</v>
      </c>
      <c r="D80" s="32"/>
      <c r="E80" s="32">
        <f>-(1.14*(499+170))*0.7</f>
        <v>-533.862</v>
      </c>
      <c r="F80" s="29">
        <f t="shared" si="1"/>
        <v>333.1429999999999</v>
      </c>
    </row>
    <row r="81" spans="2:6" ht="12.75">
      <c r="B81" s="11">
        <v>37939</v>
      </c>
      <c r="C81" s="40" t="s">
        <v>32</v>
      </c>
      <c r="D81" s="32"/>
      <c r="E81" s="41">
        <v>-180.83</v>
      </c>
      <c r="F81" s="29">
        <f t="shared" si="1"/>
        <v>152.3129999999999</v>
      </c>
    </row>
    <row r="82" spans="2:6" ht="12.75">
      <c r="B82" s="11">
        <v>37949</v>
      </c>
      <c r="C82" s="23" t="s">
        <v>14</v>
      </c>
      <c r="D82" s="32">
        <v>5</v>
      </c>
      <c r="E82" s="38"/>
      <c r="F82" s="29">
        <f t="shared" si="1"/>
        <v>157.3129999999999</v>
      </c>
    </row>
    <row r="83" spans="2:6" ht="12.75">
      <c r="B83" s="11">
        <v>37950</v>
      </c>
      <c r="C83" s="23" t="s">
        <v>14</v>
      </c>
      <c r="D83" s="32">
        <v>10</v>
      </c>
      <c r="E83" s="38"/>
      <c r="F83" s="29">
        <f t="shared" si="1"/>
        <v>167.3129999999999</v>
      </c>
    </row>
    <row r="84" spans="2:6" ht="12.75">
      <c r="B84" s="11">
        <v>37951</v>
      </c>
      <c r="C84" s="23" t="s">
        <v>14</v>
      </c>
      <c r="D84" s="32">
        <v>20</v>
      </c>
      <c r="E84" s="38"/>
      <c r="F84" s="29">
        <f t="shared" si="1"/>
        <v>187.3129999999999</v>
      </c>
    </row>
    <row r="85" spans="2:6" ht="12.75">
      <c r="B85" s="11">
        <v>37954</v>
      </c>
      <c r="C85" s="23" t="s">
        <v>14</v>
      </c>
      <c r="D85" s="32">
        <v>25</v>
      </c>
      <c r="E85" s="38"/>
      <c r="F85" s="29">
        <f t="shared" si="1"/>
        <v>212.3129999999999</v>
      </c>
    </row>
    <row r="86" spans="2:6" ht="12.75">
      <c r="B86" s="11">
        <v>37956</v>
      </c>
      <c r="C86" s="23" t="s">
        <v>13</v>
      </c>
      <c r="D86" s="32"/>
      <c r="E86" s="38">
        <v>-60</v>
      </c>
      <c r="F86" s="29">
        <f t="shared" si="1"/>
        <v>152.3129999999999</v>
      </c>
    </row>
    <row r="87" spans="2:6" ht="12.75">
      <c r="B87" s="11">
        <v>37957</v>
      </c>
      <c r="C87" s="23" t="s">
        <v>14</v>
      </c>
      <c r="D87" s="32">
        <v>20</v>
      </c>
      <c r="E87" s="38"/>
      <c r="F87" s="29">
        <f t="shared" si="1"/>
        <v>172.3129999999999</v>
      </c>
    </row>
    <row r="88" spans="2:6" ht="12.75">
      <c r="B88" s="11">
        <v>37972</v>
      </c>
      <c r="C88" s="23" t="s">
        <v>14</v>
      </c>
      <c r="D88" s="32">
        <v>5</v>
      </c>
      <c r="E88" s="38"/>
      <c r="F88" s="29">
        <f t="shared" si="1"/>
        <v>177.3129999999999</v>
      </c>
    </row>
    <row r="89" spans="2:6" ht="12.75">
      <c r="B89" s="11">
        <v>37985</v>
      </c>
      <c r="C89" s="23" t="s">
        <v>14</v>
      </c>
      <c r="D89" s="32">
        <v>19</v>
      </c>
      <c r="E89" s="38"/>
      <c r="F89" s="29">
        <f t="shared" si="1"/>
        <v>196.3129999999999</v>
      </c>
    </row>
    <row r="90" spans="2:6" ht="13.5" thickBot="1">
      <c r="B90" s="11">
        <v>37621</v>
      </c>
      <c r="C90" s="10" t="s">
        <v>21</v>
      </c>
      <c r="D90" s="32"/>
      <c r="E90" s="38">
        <v>-120.59</v>
      </c>
      <c r="F90" s="29">
        <f t="shared" si="1"/>
        <v>75.7229999999999</v>
      </c>
    </row>
    <row r="91" spans="2:6" ht="14.25" thickBot="1" thickTop="1">
      <c r="B91" s="14" t="s">
        <v>6</v>
      </c>
      <c r="C91" s="15"/>
      <c r="D91" s="16">
        <f>SUM(D4:D90)</f>
        <v>3273</v>
      </c>
      <c r="E91" s="39">
        <f>SUM(E4:E90)</f>
        <v>-2115.452</v>
      </c>
      <c r="F91" s="39">
        <f>F90</f>
        <v>75.7229999999999</v>
      </c>
    </row>
    <row r="92" ht="13.5" thickTop="1"/>
  </sheetData>
  <mergeCells count="1">
    <mergeCell ref="B2:F2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O107"/>
  <sheetViews>
    <sheetView workbookViewId="0" topLeftCell="D1">
      <selection activeCell="G30" sqref="G30"/>
    </sheetView>
  </sheetViews>
  <sheetFormatPr defaultColWidth="9.140625" defaultRowHeight="12.75"/>
  <cols>
    <col min="1" max="1" width="2.421875" style="0" customWidth="1"/>
    <col min="3" max="3" width="51.140625" style="0" bestFit="1" customWidth="1"/>
    <col min="4" max="4" width="8.421875" style="0" bestFit="1" customWidth="1"/>
    <col min="5" max="5" width="11.7109375" style="0" bestFit="1" customWidth="1"/>
    <col min="6" max="6" width="10.8515625" style="0" customWidth="1"/>
    <col min="11" max="11" width="10.140625" style="0" bestFit="1" customWidth="1"/>
    <col min="16" max="17" width="25.140625" style="0" bestFit="1" customWidth="1"/>
  </cols>
  <sheetData>
    <row r="1" ht="13.5" thickBot="1"/>
    <row r="2" spans="2:6" ht="19.5" thickBot="1" thickTop="1">
      <c r="B2" s="91" t="s">
        <v>35</v>
      </c>
      <c r="C2" s="92"/>
      <c r="D2" s="92"/>
      <c r="E2" s="92"/>
      <c r="F2" s="93"/>
    </row>
    <row r="3" spans="2:6" ht="25.5" thickBot="1" thickTop="1">
      <c r="B3" s="5" t="s">
        <v>0</v>
      </c>
      <c r="C3" s="6" t="s">
        <v>7</v>
      </c>
      <c r="D3" s="7" t="s">
        <v>3</v>
      </c>
      <c r="E3" s="8" t="s">
        <v>4</v>
      </c>
      <c r="F3" s="79" t="s">
        <v>46</v>
      </c>
    </row>
    <row r="4" spans="2:6" ht="13.5" thickTop="1">
      <c r="B4" s="11">
        <v>37987</v>
      </c>
      <c r="C4" s="57" t="s">
        <v>47</v>
      </c>
      <c r="D4" s="55"/>
      <c r="E4" s="56"/>
      <c r="F4" s="27">
        <f>'2003'!F90</f>
        <v>75.7229999999999</v>
      </c>
    </row>
    <row r="5" spans="2:6" ht="12.75">
      <c r="B5" s="11">
        <v>37987</v>
      </c>
      <c r="C5" s="12" t="s">
        <v>30</v>
      </c>
      <c r="D5" s="54">
        <v>500</v>
      </c>
      <c r="E5" s="56"/>
      <c r="F5" s="27">
        <f aca="true" t="shared" si="0" ref="F5:F61">F4+D5+E5</f>
        <v>575.723</v>
      </c>
    </row>
    <row r="6" spans="2:6" ht="12.75">
      <c r="B6" s="11">
        <v>37995</v>
      </c>
      <c r="C6" s="12" t="s">
        <v>14</v>
      </c>
      <c r="D6" s="54">
        <v>30</v>
      </c>
      <c r="E6" s="29"/>
      <c r="F6" s="27">
        <f t="shared" si="0"/>
        <v>605.723</v>
      </c>
    </row>
    <row r="7" spans="2:6" ht="12.75">
      <c r="B7" s="11">
        <v>38003</v>
      </c>
      <c r="C7" s="12" t="s">
        <v>40</v>
      </c>
      <c r="D7" s="54"/>
      <c r="E7" s="27">
        <v>-10</v>
      </c>
      <c r="F7" s="27">
        <f t="shared" si="0"/>
        <v>595.723</v>
      </c>
    </row>
    <row r="8" spans="2:6" ht="12.75">
      <c r="B8" s="11">
        <v>38018</v>
      </c>
      <c r="C8" s="12" t="s">
        <v>14</v>
      </c>
      <c r="D8" s="54">
        <v>5</v>
      </c>
      <c r="E8" s="27"/>
      <c r="F8" s="27">
        <f t="shared" si="0"/>
        <v>600.723</v>
      </c>
    </row>
    <row r="9" spans="2:6" ht="12.75">
      <c r="B9" s="11">
        <v>38021</v>
      </c>
      <c r="C9" s="12" t="s">
        <v>14</v>
      </c>
      <c r="D9" s="54">
        <v>5</v>
      </c>
      <c r="E9" s="27"/>
      <c r="F9" s="27">
        <f t="shared" si="0"/>
        <v>605.723</v>
      </c>
    </row>
    <row r="10" spans="2:6" ht="12.75">
      <c r="B10" s="11">
        <v>38024</v>
      </c>
      <c r="C10" s="12" t="s">
        <v>14</v>
      </c>
      <c r="D10" s="54">
        <v>10</v>
      </c>
      <c r="E10" s="27"/>
      <c r="F10" s="27">
        <f t="shared" si="0"/>
        <v>615.723</v>
      </c>
    </row>
    <row r="11" spans="2:6" ht="12.75">
      <c r="B11" s="11">
        <v>38027</v>
      </c>
      <c r="C11" s="12" t="s">
        <v>14</v>
      </c>
      <c r="D11" s="54">
        <v>100</v>
      </c>
      <c r="E11" s="27"/>
      <c r="F11" s="27">
        <f t="shared" si="0"/>
        <v>715.723</v>
      </c>
    </row>
    <row r="12" spans="2:6" ht="12.75">
      <c r="B12" s="11">
        <v>38027</v>
      </c>
      <c r="C12" s="12" t="s">
        <v>14</v>
      </c>
      <c r="D12" s="54">
        <v>50</v>
      </c>
      <c r="E12" s="27"/>
      <c r="F12" s="27">
        <f t="shared" si="0"/>
        <v>765.723</v>
      </c>
    </row>
    <row r="13" spans="2:6" ht="12.75">
      <c r="B13" s="11">
        <v>38027</v>
      </c>
      <c r="C13" s="12" t="s">
        <v>14</v>
      </c>
      <c r="D13" s="54">
        <v>25</v>
      </c>
      <c r="E13" s="27"/>
      <c r="F13" s="27">
        <f t="shared" si="0"/>
        <v>790.723</v>
      </c>
    </row>
    <row r="14" spans="2:6" ht="12.75">
      <c r="B14" s="11">
        <v>38027</v>
      </c>
      <c r="C14" s="12" t="s">
        <v>14</v>
      </c>
      <c r="D14" s="54">
        <v>30</v>
      </c>
      <c r="E14" s="27"/>
      <c r="F14" s="27">
        <f t="shared" si="0"/>
        <v>820.723</v>
      </c>
    </row>
    <row r="15" spans="2:6" ht="12.75">
      <c r="B15" s="11">
        <v>38027</v>
      </c>
      <c r="C15" s="12" t="s">
        <v>14</v>
      </c>
      <c r="D15" s="54">
        <v>100</v>
      </c>
      <c r="E15" s="27"/>
      <c r="F15" s="27">
        <f t="shared" si="0"/>
        <v>920.723</v>
      </c>
    </row>
    <row r="16" spans="2:6" ht="12.75">
      <c r="B16" s="11">
        <v>38027</v>
      </c>
      <c r="C16" s="12" t="s">
        <v>14</v>
      </c>
      <c r="D16" s="54">
        <v>100</v>
      </c>
      <c r="E16" s="27"/>
      <c r="F16" s="27">
        <f t="shared" si="0"/>
        <v>1020.723</v>
      </c>
    </row>
    <row r="17" spans="2:6" ht="12.75">
      <c r="B17" s="11">
        <v>38028</v>
      </c>
      <c r="C17" s="12" t="s">
        <v>14</v>
      </c>
      <c r="D17" s="54">
        <v>200</v>
      </c>
      <c r="E17" s="27"/>
      <c r="F17" s="27">
        <f t="shared" si="0"/>
        <v>1220.723</v>
      </c>
    </row>
    <row r="18" spans="2:6" ht="12.75">
      <c r="B18" s="17">
        <v>38028</v>
      </c>
      <c r="C18" s="12" t="s">
        <v>14</v>
      </c>
      <c r="D18" s="54">
        <v>1000</v>
      </c>
      <c r="E18" s="27"/>
      <c r="F18" s="27">
        <f t="shared" si="0"/>
        <v>2220.723</v>
      </c>
    </row>
    <row r="19" spans="2:6" ht="12" customHeight="1">
      <c r="B19" s="17">
        <v>38032</v>
      </c>
      <c r="C19" s="12" t="s">
        <v>14</v>
      </c>
      <c r="D19" s="54">
        <v>50</v>
      </c>
      <c r="E19" s="27"/>
      <c r="F19" s="27">
        <f t="shared" si="0"/>
        <v>2270.723</v>
      </c>
    </row>
    <row r="20" spans="2:6" ht="12" customHeight="1">
      <c r="B20" s="17">
        <v>38032</v>
      </c>
      <c r="C20" s="12" t="s">
        <v>14</v>
      </c>
      <c r="D20" s="54">
        <v>25</v>
      </c>
      <c r="E20" s="27"/>
      <c r="F20" s="27">
        <f t="shared" si="0"/>
        <v>2295.723</v>
      </c>
    </row>
    <row r="21" spans="2:6" ht="12" customHeight="1">
      <c r="B21" s="17">
        <v>38034</v>
      </c>
      <c r="C21" s="12" t="s">
        <v>40</v>
      </c>
      <c r="D21" s="54"/>
      <c r="E21" s="32">
        <v>-50</v>
      </c>
      <c r="F21" s="27">
        <f t="shared" si="0"/>
        <v>2245.723</v>
      </c>
    </row>
    <row r="22" spans="2:6" ht="12" customHeight="1">
      <c r="B22" s="17">
        <v>38035</v>
      </c>
      <c r="C22" s="12" t="s">
        <v>14</v>
      </c>
      <c r="D22" s="54">
        <v>100</v>
      </c>
      <c r="E22" s="27"/>
      <c r="F22" s="27">
        <f t="shared" si="0"/>
        <v>2345.723</v>
      </c>
    </row>
    <row r="23" spans="2:6" ht="12" customHeight="1">
      <c r="B23" s="17">
        <v>38038</v>
      </c>
      <c r="C23" s="12" t="s">
        <v>14</v>
      </c>
      <c r="D23" s="54">
        <v>50</v>
      </c>
      <c r="E23" s="27"/>
      <c r="F23" s="27">
        <f t="shared" si="0"/>
        <v>2395.723</v>
      </c>
    </row>
    <row r="24" spans="2:6" ht="12" customHeight="1">
      <c r="B24" s="17">
        <v>38042</v>
      </c>
      <c r="C24" s="12" t="s">
        <v>108</v>
      </c>
      <c r="D24" s="54"/>
      <c r="E24" s="27">
        <v>-370.72</v>
      </c>
      <c r="F24" s="27">
        <f t="shared" si="0"/>
        <v>2025.003</v>
      </c>
    </row>
    <row r="25" spans="2:6" ht="12" customHeight="1">
      <c r="B25" s="17">
        <v>38044</v>
      </c>
      <c r="C25" s="12" t="s">
        <v>14</v>
      </c>
      <c r="D25" s="54">
        <v>15</v>
      </c>
      <c r="E25" s="27"/>
      <c r="F25" s="27">
        <f t="shared" si="0"/>
        <v>2040.003</v>
      </c>
    </row>
    <row r="26" spans="2:6" ht="12" customHeight="1">
      <c r="B26" s="17">
        <v>38046</v>
      </c>
      <c r="C26" s="12" t="s">
        <v>14</v>
      </c>
      <c r="D26" s="54">
        <v>100</v>
      </c>
      <c r="E26" s="27"/>
      <c r="F26" s="27">
        <f t="shared" si="0"/>
        <v>2140.0029999999997</v>
      </c>
    </row>
    <row r="27" spans="2:6" ht="12" customHeight="1">
      <c r="B27" s="17">
        <v>38050</v>
      </c>
      <c r="C27" s="12" t="s">
        <v>41</v>
      </c>
      <c r="D27" s="54"/>
      <c r="E27" s="32">
        <v>-400</v>
      </c>
      <c r="F27" s="27">
        <f t="shared" si="0"/>
        <v>1740.0029999999997</v>
      </c>
    </row>
    <row r="28" spans="2:6" ht="12" customHeight="1">
      <c r="B28" s="17">
        <v>38077</v>
      </c>
      <c r="C28" s="12" t="s">
        <v>41</v>
      </c>
      <c r="D28" s="54"/>
      <c r="E28" s="32">
        <v>-200</v>
      </c>
      <c r="F28" s="27">
        <f t="shared" si="0"/>
        <v>1540.0029999999997</v>
      </c>
    </row>
    <row r="29" spans="2:6" ht="12" customHeight="1">
      <c r="B29" s="17">
        <v>38084</v>
      </c>
      <c r="C29" s="12" t="s">
        <v>14</v>
      </c>
      <c r="D29" s="54">
        <v>20</v>
      </c>
      <c r="E29" s="27"/>
      <c r="F29" s="27">
        <f t="shared" si="0"/>
        <v>1560.0029999999997</v>
      </c>
    </row>
    <row r="30" spans="2:6" ht="12" customHeight="1">
      <c r="B30" s="17">
        <v>38085</v>
      </c>
      <c r="C30" s="12" t="s">
        <v>42</v>
      </c>
      <c r="D30" s="54"/>
      <c r="E30" s="32">
        <v>-2.35</v>
      </c>
      <c r="F30" s="27">
        <f t="shared" si="0"/>
        <v>1557.6529999999998</v>
      </c>
    </row>
    <row r="31" spans="2:6" ht="12" customHeight="1">
      <c r="B31" s="17">
        <v>38085</v>
      </c>
      <c r="C31" s="12" t="s">
        <v>44</v>
      </c>
      <c r="D31" s="54"/>
      <c r="E31" s="32">
        <v>-743</v>
      </c>
      <c r="F31" s="27">
        <f t="shared" si="0"/>
        <v>814.6529999999998</v>
      </c>
    </row>
    <row r="32" spans="2:6" ht="12" customHeight="1">
      <c r="B32" s="17">
        <v>38085</v>
      </c>
      <c r="C32" s="12" t="s">
        <v>14</v>
      </c>
      <c r="D32" s="54">
        <v>50</v>
      </c>
      <c r="E32" s="27"/>
      <c r="F32" s="27">
        <f t="shared" si="0"/>
        <v>864.6529999999998</v>
      </c>
    </row>
    <row r="33" spans="2:6" ht="12" customHeight="1">
      <c r="B33" s="17">
        <v>38104</v>
      </c>
      <c r="C33" s="12" t="s">
        <v>14</v>
      </c>
      <c r="D33" s="54">
        <v>75</v>
      </c>
      <c r="E33" s="27"/>
      <c r="F33" s="27">
        <f t="shared" si="0"/>
        <v>939.6529999999998</v>
      </c>
    </row>
    <row r="34" spans="2:6" ht="12" customHeight="1">
      <c r="B34" s="17">
        <v>38104</v>
      </c>
      <c r="C34" s="12" t="s">
        <v>14</v>
      </c>
      <c r="D34" s="54">
        <v>500</v>
      </c>
      <c r="E34" s="27"/>
      <c r="F34" s="27">
        <f t="shared" si="0"/>
        <v>1439.6529999999998</v>
      </c>
    </row>
    <row r="35" spans="2:6" ht="12" customHeight="1">
      <c r="B35" s="17">
        <v>38110</v>
      </c>
      <c r="C35" s="12" t="s">
        <v>14</v>
      </c>
      <c r="D35" s="54">
        <v>213.43</v>
      </c>
      <c r="E35" s="27"/>
      <c r="F35" s="27">
        <f t="shared" si="0"/>
        <v>1653.0829999999999</v>
      </c>
    </row>
    <row r="36" spans="2:6" ht="12" customHeight="1">
      <c r="B36" s="17">
        <v>38115</v>
      </c>
      <c r="C36" s="12" t="s">
        <v>14</v>
      </c>
      <c r="D36" s="54">
        <v>50</v>
      </c>
      <c r="E36" s="27"/>
      <c r="F36" s="27">
        <f t="shared" si="0"/>
        <v>1703.0829999999999</v>
      </c>
    </row>
    <row r="37" spans="2:6" ht="12" customHeight="1">
      <c r="B37" s="17">
        <v>38128</v>
      </c>
      <c r="C37" s="12" t="s">
        <v>14</v>
      </c>
      <c r="D37" s="54">
        <v>25</v>
      </c>
      <c r="E37" s="27"/>
      <c r="F37" s="27">
        <f t="shared" si="0"/>
        <v>1728.0829999999999</v>
      </c>
    </row>
    <row r="38" spans="2:6" ht="12" customHeight="1">
      <c r="B38" s="17">
        <v>38128</v>
      </c>
      <c r="C38" s="12" t="s">
        <v>14</v>
      </c>
      <c r="D38" s="54">
        <v>150</v>
      </c>
      <c r="E38" s="27"/>
      <c r="F38" s="27">
        <f t="shared" si="0"/>
        <v>1878.0829999999999</v>
      </c>
    </row>
    <row r="39" spans="2:6" ht="12" customHeight="1">
      <c r="B39" s="17">
        <v>38129</v>
      </c>
      <c r="C39" s="12" t="s">
        <v>14</v>
      </c>
      <c r="D39" s="54">
        <v>50</v>
      </c>
      <c r="E39" s="27"/>
      <c r="F39" s="27">
        <f t="shared" si="0"/>
        <v>1928.0829999999999</v>
      </c>
    </row>
    <row r="40" spans="2:6" ht="12" customHeight="1">
      <c r="B40" s="17">
        <v>38133</v>
      </c>
      <c r="C40" s="12" t="s">
        <v>14</v>
      </c>
      <c r="D40" s="54">
        <v>50</v>
      </c>
      <c r="E40" s="27"/>
      <c r="F40" s="27">
        <f t="shared" si="0"/>
        <v>1978.0829999999999</v>
      </c>
    </row>
    <row r="41" spans="2:6" ht="12" customHeight="1">
      <c r="B41" s="17">
        <v>38140</v>
      </c>
      <c r="C41" s="12" t="s">
        <v>14</v>
      </c>
      <c r="D41" s="54">
        <v>15</v>
      </c>
      <c r="E41" s="27"/>
      <c r="F41" s="27">
        <f t="shared" si="0"/>
        <v>1993.0829999999999</v>
      </c>
    </row>
    <row r="42" spans="2:6" ht="12" customHeight="1">
      <c r="B42" s="17">
        <v>38147</v>
      </c>
      <c r="C42" s="12" t="s">
        <v>43</v>
      </c>
      <c r="D42" s="54"/>
      <c r="E42" s="32">
        <v>-250</v>
      </c>
      <c r="F42" s="27">
        <f t="shared" si="0"/>
        <v>1743.0829999999999</v>
      </c>
    </row>
    <row r="43" spans="2:6" ht="12" customHeight="1">
      <c r="B43" s="17">
        <v>38149</v>
      </c>
      <c r="C43" s="12" t="s">
        <v>14</v>
      </c>
      <c r="D43" s="54">
        <v>50</v>
      </c>
      <c r="E43" s="27"/>
      <c r="F43" s="27">
        <f t="shared" si="0"/>
        <v>1793.0829999999999</v>
      </c>
    </row>
    <row r="44" spans="2:6" ht="12" customHeight="1">
      <c r="B44" s="17">
        <v>38150</v>
      </c>
      <c r="C44" s="12" t="s">
        <v>14</v>
      </c>
      <c r="D44" s="54">
        <v>20</v>
      </c>
      <c r="E44" s="27"/>
      <c r="F44" s="27">
        <f t="shared" si="0"/>
        <v>1813.0829999999999</v>
      </c>
    </row>
    <row r="45" spans="2:6" ht="12" customHeight="1">
      <c r="B45" s="17">
        <v>38174</v>
      </c>
      <c r="C45" s="12" t="s">
        <v>14</v>
      </c>
      <c r="D45" s="54">
        <v>20</v>
      </c>
      <c r="E45" s="27"/>
      <c r="F45" s="27">
        <f t="shared" si="0"/>
        <v>1833.0829999999999</v>
      </c>
    </row>
    <row r="46" spans="2:6" ht="12" customHeight="1">
      <c r="B46" s="17">
        <v>38177</v>
      </c>
      <c r="C46" s="12" t="s">
        <v>14</v>
      </c>
      <c r="D46" s="54">
        <v>5</v>
      </c>
      <c r="E46" s="27"/>
      <c r="F46" s="27">
        <f t="shared" si="0"/>
        <v>1838.0829999999999</v>
      </c>
    </row>
    <row r="47" spans="2:6" ht="12" customHeight="1">
      <c r="B47" s="17">
        <v>38188</v>
      </c>
      <c r="C47" s="12" t="s">
        <v>14</v>
      </c>
      <c r="D47" s="54">
        <v>25</v>
      </c>
      <c r="E47" s="27"/>
      <c r="F47" s="27">
        <f t="shared" si="0"/>
        <v>1863.0829999999999</v>
      </c>
    </row>
    <row r="48" spans="2:6" ht="12" customHeight="1">
      <c r="B48" s="17">
        <v>38201</v>
      </c>
      <c r="C48" s="12" t="s">
        <v>14</v>
      </c>
      <c r="D48" s="54">
        <v>5</v>
      </c>
      <c r="E48" s="27"/>
      <c r="F48" s="27">
        <f t="shared" si="0"/>
        <v>1868.0829999999999</v>
      </c>
    </row>
    <row r="49" spans="2:6" ht="12" customHeight="1">
      <c r="B49" s="17">
        <v>38207</v>
      </c>
      <c r="C49" s="12" t="s">
        <v>40</v>
      </c>
      <c r="D49" s="54"/>
      <c r="E49" s="32">
        <v>-65</v>
      </c>
      <c r="F49" s="27">
        <f t="shared" si="0"/>
        <v>1803.0829999999999</v>
      </c>
    </row>
    <row r="50" spans="2:6" ht="12" customHeight="1">
      <c r="B50" s="17">
        <v>38207</v>
      </c>
      <c r="C50" s="12" t="s">
        <v>45</v>
      </c>
      <c r="D50" s="54"/>
      <c r="E50" s="32">
        <v>-85</v>
      </c>
      <c r="F50" s="27">
        <f t="shared" si="0"/>
        <v>1718.0829999999999</v>
      </c>
    </row>
    <row r="51" spans="2:6" ht="12" customHeight="1">
      <c r="B51" s="17">
        <v>38207</v>
      </c>
      <c r="C51" s="12" t="s">
        <v>40</v>
      </c>
      <c r="D51" s="54"/>
      <c r="E51" s="32">
        <v>-13</v>
      </c>
      <c r="F51" s="27">
        <f t="shared" si="0"/>
        <v>1705.0829999999999</v>
      </c>
    </row>
    <row r="52" spans="2:6" ht="12" customHeight="1">
      <c r="B52" s="17">
        <v>38211</v>
      </c>
      <c r="C52" s="12" t="s">
        <v>14</v>
      </c>
      <c r="D52" s="54">
        <v>20</v>
      </c>
      <c r="E52" s="27"/>
      <c r="F52" s="27">
        <f t="shared" si="0"/>
        <v>1725.0829999999999</v>
      </c>
    </row>
    <row r="53" spans="2:6" ht="12" customHeight="1">
      <c r="B53" s="17">
        <v>38219</v>
      </c>
      <c r="C53" s="12" t="s">
        <v>43</v>
      </c>
      <c r="D53" s="54"/>
      <c r="E53" s="32">
        <v>-500</v>
      </c>
      <c r="F53" s="27">
        <f t="shared" si="0"/>
        <v>1225.0829999999999</v>
      </c>
    </row>
    <row r="54" spans="2:6" ht="12" customHeight="1">
      <c r="B54" s="17">
        <v>38220</v>
      </c>
      <c r="C54" s="12" t="s">
        <v>14</v>
      </c>
      <c r="D54" s="54">
        <v>100</v>
      </c>
      <c r="E54" s="27"/>
      <c r="F54" s="27">
        <f t="shared" si="0"/>
        <v>1325.0829999999999</v>
      </c>
    </row>
    <row r="55" spans="2:6" ht="12" customHeight="1">
      <c r="B55" s="17">
        <v>38225</v>
      </c>
      <c r="C55" s="12" t="s">
        <v>107</v>
      </c>
      <c r="D55" s="54"/>
      <c r="E55" s="32">
        <v>-92</v>
      </c>
      <c r="F55" s="27">
        <f t="shared" si="0"/>
        <v>1233.0829999999999</v>
      </c>
    </row>
    <row r="56" spans="2:6" ht="12" customHeight="1">
      <c r="B56" s="17">
        <v>38227</v>
      </c>
      <c r="C56" s="12" t="s">
        <v>43</v>
      </c>
      <c r="D56" s="54"/>
      <c r="E56" s="32">
        <v>-100</v>
      </c>
      <c r="F56" s="27">
        <f t="shared" si="0"/>
        <v>1133.0829999999999</v>
      </c>
    </row>
    <row r="57" spans="2:6" ht="12" customHeight="1">
      <c r="B57" s="17">
        <v>38254</v>
      </c>
      <c r="C57" s="12" t="s">
        <v>43</v>
      </c>
      <c r="D57" s="54"/>
      <c r="E57" s="32">
        <v>-100</v>
      </c>
      <c r="F57" s="27">
        <f t="shared" si="0"/>
        <v>1033.0829999999999</v>
      </c>
    </row>
    <row r="58" spans="2:6" ht="12" customHeight="1">
      <c r="B58" s="17">
        <v>38276</v>
      </c>
      <c r="C58" s="12" t="s">
        <v>14</v>
      </c>
      <c r="D58" s="54">
        <v>50</v>
      </c>
      <c r="E58" s="27"/>
      <c r="F58" s="27">
        <f t="shared" si="0"/>
        <v>1083.0829999999999</v>
      </c>
    </row>
    <row r="59" spans="2:6" ht="12" customHeight="1">
      <c r="B59" s="17">
        <v>38280</v>
      </c>
      <c r="C59" s="12" t="s">
        <v>43</v>
      </c>
      <c r="D59" s="54"/>
      <c r="E59" s="32">
        <v>-100</v>
      </c>
      <c r="F59" s="27">
        <f t="shared" si="0"/>
        <v>983.0829999999999</v>
      </c>
    </row>
    <row r="60" spans="2:6" ht="12" customHeight="1">
      <c r="B60" s="17">
        <v>38288</v>
      </c>
      <c r="C60" s="12" t="s">
        <v>14</v>
      </c>
      <c r="D60" s="54">
        <v>10</v>
      </c>
      <c r="E60" s="27"/>
      <c r="F60" s="27">
        <f t="shared" si="0"/>
        <v>993.0829999999999</v>
      </c>
    </row>
    <row r="61" spans="2:41" ht="13.5" thickBot="1">
      <c r="B61" s="17"/>
      <c r="C61" s="12" t="s">
        <v>33</v>
      </c>
      <c r="D61" s="13"/>
      <c r="E61" s="27">
        <v>-92.15</v>
      </c>
      <c r="F61" s="27">
        <f t="shared" si="0"/>
        <v>900.9329999999999</v>
      </c>
      <c r="K61" s="1"/>
      <c r="AO61" s="25"/>
    </row>
    <row r="62" spans="2:41" ht="14.25" thickBot="1" thickTop="1">
      <c r="B62" s="14" t="s">
        <v>6</v>
      </c>
      <c r="C62" s="15"/>
      <c r="D62" s="16">
        <f>SUM(D4:D61)</f>
        <v>3998.43</v>
      </c>
      <c r="E62" s="28">
        <f>SUM(E4:E61)</f>
        <v>-3173.22</v>
      </c>
      <c r="F62" s="28">
        <f>F61</f>
        <v>900.9329999999999</v>
      </c>
      <c r="K62" s="1"/>
      <c r="AO62" s="25"/>
    </row>
    <row r="63" spans="11:41" ht="13.5" thickTop="1">
      <c r="K63" s="1"/>
      <c r="AO63" s="25"/>
    </row>
    <row r="64" spans="11:41" ht="12.75">
      <c r="K64" s="1"/>
      <c r="AO64" s="25"/>
    </row>
    <row r="65" spans="11:41" ht="12.75">
      <c r="K65" s="1"/>
      <c r="AO65" s="25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spans="11:18" ht="12.75">
      <c r="K72" s="1"/>
      <c r="R72" s="2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spans="7:11" ht="12.75">
      <c r="G79" s="26"/>
      <c r="H79" s="26"/>
      <c r="K79" s="1"/>
    </row>
    <row r="80" ht="12.75">
      <c r="K80" s="1"/>
    </row>
    <row r="81" ht="12.75">
      <c r="K81" s="1"/>
    </row>
    <row r="82" ht="12.75">
      <c r="K82" s="1"/>
    </row>
    <row r="83" spans="11:41" ht="12.75">
      <c r="K83" s="1"/>
      <c r="AO83" s="25"/>
    </row>
    <row r="84" spans="11:41" ht="12.75">
      <c r="K84" s="1"/>
      <c r="AO84" s="25"/>
    </row>
    <row r="85" spans="11:41" ht="12.75">
      <c r="K85" s="1"/>
      <c r="AO85" s="25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</sheetData>
  <mergeCells count="1">
    <mergeCell ref="B2:F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3"/>
  <sheetViews>
    <sheetView workbookViewId="0" topLeftCell="A1">
      <selection activeCell="G25" sqref="G25"/>
    </sheetView>
  </sheetViews>
  <sheetFormatPr defaultColWidth="9.140625" defaultRowHeight="12.75"/>
  <cols>
    <col min="1" max="1" width="2.421875" style="0" customWidth="1"/>
    <col min="3" max="3" width="51.140625" style="0" bestFit="1" customWidth="1"/>
    <col min="4" max="4" width="8.421875" style="0" bestFit="1" customWidth="1"/>
    <col min="5" max="5" width="11.7109375" style="0" bestFit="1" customWidth="1"/>
    <col min="6" max="6" width="11.28125" style="0" customWidth="1"/>
  </cols>
  <sheetData>
    <row r="1" ht="13.5" thickBot="1"/>
    <row r="2" spans="2:6" ht="19.5" thickBot="1" thickTop="1">
      <c r="B2" s="91" t="s">
        <v>48</v>
      </c>
      <c r="C2" s="92"/>
      <c r="D2" s="92"/>
      <c r="E2" s="92"/>
      <c r="F2" s="93"/>
    </row>
    <row r="3" spans="2:6" ht="25.5" thickBot="1" thickTop="1">
      <c r="B3" s="5" t="s">
        <v>0</v>
      </c>
      <c r="C3" s="6" t="s">
        <v>7</v>
      </c>
      <c r="D3" s="7" t="s">
        <v>3</v>
      </c>
      <c r="E3" s="8" t="s">
        <v>4</v>
      </c>
      <c r="F3" s="79" t="s">
        <v>46</v>
      </c>
    </row>
    <row r="4" spans="2:6" ht="13.5" thickTop="1">
      <c r="B4" s="11">
        <v>37987</v>
      </c>
      <c r="C4" s="57" t="s">
        <v>47</v>
      </c>
      <c r="D4" s="55"/>
      <c r="E4" s="56"/>
      <c r="F4" s="27">
        <f>'2003'!F90</f>
        <v>75.7229999999999</v>
      </c>
    </row>
    <row r="5" spans="2:6" ht="12.75">
      <c r="B5" s="11">
        <v>37987</v>
      </c>
      <c r="C5" s="12" t="s">
        <v>30</v>
      </c>
      <c r="D5" s="54">
        <v>500</v>
      </c>
      <c r="E5" s="56"/>
      <c r="F5" s="27">
        <f aca="true" t="shared" si="0" ref="F5:F61">F4+D5+E5</f>
        <v>575.723</v>
      </c>
    </row>
    <row r="6" spans="2:6" ht="12.75">
      <c r="B6" s="11">
        <v>37995</v>
      </c>
      <c r="C6" s="12" t="s">
        <v>14</v>
      </c>
      <c r="D6" s="54">
        <v>30</v>
      </c>
      <c r="E6" s="29"/>
      <c r="F6" s="27">
        <f t="shared" si="0"/>
        <v>605.723</v>
      </c>
    </row>
    <row r="7" spans="2:6" ht="12.75">
      <c r="B7" s="11">
        <v>38003</v>
      </c>
      <c r="C7" s="12" t="s">
        <v>40</v>
      </c>
      <c r="D7" s="54"/>
      <c r="E7" s="27">
        <v>-10</v>
      </c>
      <c r="F7" s="27">
        <f t="shared" si="0"/>
        <v>595.723</v>
      </c>
    </row>
    <row r="8" spans="2:6" ht="12.75">
      <c r="B8" s="11">
        <v>38018</v>
      </c>
      <c r="C8" s="12" t="s">
        <v>14</v>
      </c>
      <c r="D8" s="54">
        <v>5</v>
      </c>
      <c r="E8" s="27"/>
      <c r="F8" s="27">
        <f t="shared" si="0"/>
        <v>600.723</v>
      </c>
    </row>
    <row r="9" spans="2:6" ht="12.75">
      <c r="B9" s="11">
        <v>38021</v>
      </c>
      <c r="C9" s="12" t="s">
        <v>14</v>
      </c>
      <c r="D9" s="54">
        <v>5</v>
      </c>
      <c r="E9" s="27"/>
      <c r="F9" s="27">
        <f t="shared" si="0"/>
        <v>605.723</v>
      </c>
    </row>
    <row r="10" spans="2:6" ht="12.75">
      <c r="B10" s="11">
        <v>38024</v>
      </c>
      <c r="C10" s="12" t="s">
        <v>14</v>
      </c>
      <c r="D10" s="54">
        <v>10</v>
      </c>
      <c r="E10" s="27"/>
      <c r="F10" s="27">
        <f t="shared" si="0"/>
        <v>615.723</v>
      </c>
    </row>
    <row r="11" spans="2:6" ht="12.75">
      <c r="B11" s="11">
        <v>38027</v>
      </c>
      <c r="C11" s="12" t="s">
        <v>14</v>
      </c>
      <c r="D11" s="54">
        <v>100</v>
      </c>
      <c r="E11" s="27"/>
      <c r="F11" s="27">
        <f t="shared" si="0"/>
        <v>715.723</v>
      </c>
    </row>
    <row r="12" spans="2:6" ht="12.75">
      <c r="B12" s="11">
        <v>38027</v>
      </c>
      <c r="C12" s="12" t="s">
        <v>14</v>
      </c>
      <c r="D12" s="54">
        <v>50</v>
      </c>
      <c r="E12" s="27"/>
      <c r="F12" s="27">
        <f t="shared" si="0"/>
        <v>765.723</v>
      </c>
    </row>
    <row r="13" spans="2:6" ht="12.75">
      <c r="B13" s="11">
        <v>38027</v>
      </c>
      <c r="C13" s="12" t="s">
        <v>14</v>
      </c>
      <c r="D13" s="54">
        <v>25</v>
      </c>
      <c r="E13" s="27"/>
      <c r="F13" s="27">
        <f t="shared" si="0"/>
        <v>790.723</v>
      </c>
    </row>
    <row r="14" spans="2:6" ht="12.75">
      <c r="B14" s="11">
        <v>38027</v>
      </c>
      <c r="C14" s="12" t="s">
        <v>14</v>
      </c>
      <c r="D14" s="54">
        <v>30</v>
      </c>
      <c r="E14" s="27"/>
      <c r="F14" s="27">
        <f t="shared" si="0"/>
        <v>820.723</v>
      </c>
    </row>
    <row r="15" spans="2:6" ht="12.75">
      <c r="B15" s="11">
        <v>38027</v>
      </c>
      <c r="C15" s="12" t="s">
        <v>14</v>
      </c>
      <c r="D15" s="54">
        <v>100</v>
      </c>
      <c r="E15" s="27"/>
      <c r="F15" s="27">
        <f t="shared" si="0"/>
        <v>920.723</v>
      </c>
    </row>
    <row r="16" spans="2:6" ht="12.75">
      <c r="B16" s="11">
        <v>38027</v>
      </c>
      <c r="C16" s="12" t="s">
        <v>14</v>
      </c>
      <c r="D16" s="54">
        <v>100</v>
      </c>
      <c r="E16" s="27"/>
      <c r="F16" s="27">
        <f t="shared" si="0"/>
        <v>1020.723</v>
      </c>
    </row>
    <row r="17" spans="2:6" ht="12.75">
      <c r="B17" s="11">
        <v>38028</v>
      </c>
      <c r="C17" s="12" t="s">
        <v>14</v>
      </c>
      <c r="D17" s="54">
        <v>200</v>
      </c>
      <c r="E17" s="27"/>
      <c r="F17" s="27">
        <f t="shared" si="0"/>
        <v>1220.723</v>
      </c>
    </row>
    <row r="18" spans="2:6" ht="12.75">
      <c r="B18" s="17">
        <v>38028</v>
      </c>
      <c r="C18" s="12" t="s">
        <v>14</v>
      </c>
      <c r="D18" s="54">
        <v>1000</v>
      </c>
      <c r="E18" s="27"/>
      <c r="F18" s="27">
        <f t="shared" si="0"/>
        <v>2220.723</v>
      </c>
    </row>
    <row r="19" spans="2:6" ht="12.75">
      <c r="B19" s="17">
        <v>38032</v>
      </c>
      <c r="C19" s="12" t="s">
        <v>14</v>
      </c>
      <c r="D19" s="54">
        <v>50</v>
      </c>
      <c r="E19" s="27"/>
      <c r="F19" s="27">
        <f t="shared" si="0"/>
        <v>2270.723</v>
      </c>
    </row>
    <row r="20" spans="2:6" ht="12.75">
      <c r="B20" s="17">
        <v>38032</v>
      </c>
      <c r="C20" s="12" t="s">
        <v>14</v>
      </c>
      <c r="D20" s="54">
        <v>25</v>
      </c>
      <c r="E20" s="27"/>
      <c r="F20" s="27">
        <f t="shared" si="0"/>
        <v>2295.723</v>
      </c>
    </row>
    <row r="21" spans="2:6" ht="12.75">
      <c r="B21" s="17">
        <v>38034</v>
      </c>
      <c r="C21" s="12" t="s">
        <v>40</v>
      </c>
      <c r="D21" s="54"/>
      <c r="E21" s="32">
        <v>-50</v>
      </c>
      <c r="F21" s="27">
        <f t="shared" si="0"/>
        <v>2245.723</v>
      </c>
    </row>
    <row r="22" spans="2:6" ht="12.75">
      <c r="B22" s="17">
        <v>38035</v>
      </c>
      <c r="C22" s="12" t="s">
        <v>14</v>
      </c>
      <c r="D22" s="54">
        <v>100</v>
      </c>
      <c r="E22" s="27"/>
      <c r="F22" s="27">
        <f t="shared" si="0"/>
        <v>2345.723</v>
      </c>
    </row>
    <row r="23" spans="2:6" ht="12.75">
      <c r="B23" s="17">
        <v>38038</v>
      </c>
      <c r="C23" s="12" t="s">
        <v>14</v>
      </c>
      <c r="D23" s="54">
        <v>50</v>
      </c>
      <c r="E23" s="27"/>
      <c r="F23" s="27">
        <f t="shared" si="0"/>
        <v>2395.723</v>
      </c>
    </row>
    <row r="24" spans="2:6" ht="12.75">
      <c r="B24" s="17">
        <v>38042</v>
      </c>
      <c r="C24" s="12" t="s">
        <v>108</v>
      </c>
      <c r="D24" s="54"/>
      <c r="E24" s="27">
        <v>-370.72</v>
      </c>
      <c r="F24" s="27">
        <f t="shared" si="0"/>
        <v>2025.003</v>
      </c>
    </row>
    <row r="25" spans="2:6" ht="12.75">
      <c r="B25" s="17">
        <v>38044</v>
      </c>
      <c r="C25" s="12" t="s">
        <v>14</v>
      </c>
      <c r="D25" s="54">
        <v>15</v>
      </c>
      <c r="E25" s="27"/>
      <c r="F25" s="27">
        <f t="shared" si="0"/>
        <v>2040.003</v>
      </c>
    </row>
    <row r="26" spans="2:6" ht="12.75">
      <c r="B26" s="17">
        <v>38046</v>
      </c>
      <c r="C26" s="12" t="s">
        <v>14</v>
      </c>
      <c r="D26" s="54">
        <v>100</v>
      </c>
      <c r="E26" s="27"/>
      <c r="F26" s="27">
        <f t="shared" si="0"/>
        <v>2140.0029999999997</v>
      </c>
    </row>
    <row r="27" spans="2:6" ht="12.75">
      <c r="B27" s="17">
        <v>38050</v>
      </c>
      <c r="C27" s="12" t="s">
        <v>41</v>
      </c>
      <c r="D27" s="54"/>
      <c r="E27" s="32">
        <v>-400</v>
      </c>
      <c r="F27" s="27">
        <f t="shared" si="0"/>
        <v>1740.0029999999997</v>
      </c>
    </row>
    <row r="28" spans="2:6" ht="12.75">
      <c r="B28" s="17">
        <v>38077</v>
      </c>
      <c r="C28" s="12" t="s">
        <v>41</v>
      </c>
      <c r="D28" s="54"/>
      <c r="E28" s="32">
        <v>-200</v>
      </c>
      <c r="F28" s="27">
        <f t="shared" si="0"/>
        <v>1540.0029999999997</v>
      </c>
    </row>
    <row r="29" spans="2:6" ht="12.75">
      <c r="B29" s="17">
        <v>38084</v>
      </c>
      <c r="C29" s="12" t="s">
        <v>14</v>
      </c>
      <c r="D29" s="54">
        <v>20</v>
      </c>
      <c r="E29" s="27"/>
      <c r="F29" s="27">
        <f t="shared" si="0"/>
        <v>1560.0029999999997</v>
      </c>
    </row>
    <row r="30" spans="2:6" ht="12.75">
      <c r="B30" s="17">
        <v>38085</v>
      </c>
      <c r="C30" s="12" t="s">
        <v>42</v>
      </c>
      <c r="D30" s="54"/>
      <c r="E30" s="32">
        <v>-2.35</v>
      </c>
      <c r="F30" s="27">
        <f t="shared" si="0"/>
        <v>1557.6529999999998</v>
      </c>
    </row>
    <row r="31" spans="2:6" ht="12.75">
      <c r="B31" s="17">
        <v>38085</v>
      </c>
      <c r="C31" s="12" t="s">
        <v>44</v>
      </c>
      <c r="D31" s="54"/>
      <c r="E31" s="32">
        <v>-743</v>
      </c>
      <c r="F31" s="27">
        <f t="shared" si="0"/>
        <v>814.6529999999998</v>
      </c>
    </row>
    <row r="32" spans="2:6" ht="12.75">
      <c r="B32" s="17">
        <v>38085</v>
      </c>
      <c r="C32" s="12" t="s">
        <v>14</v>
      </c>
      <c r="D32" s="54">
        <v>50</v>
      </c>
      <c r="E32" s="27"/>
      <c r="F32" s="27">
        <f t="shared" si="0"/>
        <v>864.6529999999998</v>
      </c>
    </row>
    <row r="33" spans="2:6" ht="12.75">
      <c r="B33" s="17">
        <v>38104</v>
      </c>
      <c r="C33" s="12" t="s">
        <v>14</v>
      </c>
      <c r="D33" s="54">
        <v>75</v>
      </c>
      <c r="E33" s="27"/>
      <c r="F33" s="27">
        <f t="shared" si="0"/>
        <v>939.6529999999998</v>
      </c>
    </row>
    <row r="34" spans="2:6" ht="12.75">
      <c r="B34" s="17">
        <v>38104</v>
      </c>
      <c r="C34" s="12" t="s">
        <v>14</v>
      </c>
      <c r="D34" s="54">
        <v>500</v>
      </c>
      <c r="E34" s="27"/>
      <c r="F34" s="27">
        <f t="shared" si="0"/>
        <v>1439.6529999999998</v>
      </c>
    </row>
    <row r="35" spans="2:6" ht="12.75">
      <c r="B35" s="17">
        <v>38110</v>
      </c>
      <c r="C35" s="12" t="s">
        <v>14</v>
      </c>
      <c r="D35" s="54">
        <v>213.43</v>
      </c>
      <c r="E35" s="27"/>
      <c r="F35" s="27">
        <f t="shared" si="0"/>
        <v>1653.0829999999999</v>
      </c>
    </row>
    <row r="36" spans="2:6" ht="12.75">
      <c r="B36" s="17">
        <v>38115</v>
      </c>
      <c r="C36" s="12" t="s">
        <v>14</v>
      </c>
      <c r="D36" s="54">
        <v>50</v>
      </c>
      <c r="E36" s="27"/>
      <c r="F36" s="27">
        <f t="shared" si="0"/>
        <v>1703.0829999999999</v>
      </c>
    </row>
    <row r="37" spans="2:6" ht="12.75">
      <c r="B37" s="17">
        <v>38128</v>
      </c>
      <c r="C37" s="12" t="s">
        <v>14</v>
      </c>
      <c r="D37" s="54">
        <v>25</v>
      </c>
      <c r="E37" s="27"/>
      <c r="F37" s="27">
        <f t="shared" si="0"/>
        <v>1728.0829999999999</v>
      </c>
    </row>
    <row r="38" spans="2:6" ht="12.75">
      <c r="B38" s="17">
        <v>38128</v>
      </c>
      <c r="C38" s="12" t="s">
        <v>14</v>
      </c>
      <c r="D38" s="54">
        <v>150</v>
      </c>
      <c r="E38" s="27"/>
      <c r="F38" s="27">
        <f t="shared" si="0"/>
        <v>1878.0829999999999</v>
      </c>
    </row>
    <row r="39" spans="2:6" ht="12.75">
      <c r="B39" s="17">
        <v>38129</v>
      </c>
      <c r="C39" s="12" t="s">
        <v>14</v>
      </c>
      <c r="D39" s="54">
        <v>50</v>
      </c>
      <c r="E39" s="27"/>
      <c r="F39" s="27">
        <f t="shared" si="0"/>
        <v>1928.0829999999999</v>
      </c>
    </row>
    <row r="40" spans="2:6" ht="12.75">
      <c r="B40" s="17">
        <v>38133</v>
      </c>
      <c r="C40" s="12" t="s">
        <v>14</v>
      </c>
      <c r="D40" s="54">
        <v>50</v>
      </c>
      <c r="E40" s="27"/>
      <c r="F40" s="27">
        <f t="shared" si="0"/>
        <v>1978.0829999999999</v>
      </c>
    </row>
    <row r="41" spans="2:6" ht="12.75">
      <c r="B41" s="17">
        <v>38140</v>
      </c>
      <c r="C41" s="12" t="s">
        <v>14</v>
      </c>
      <c r="D41" s="54">
        <v>15</v>
      </c>
      <c r="E41" s="27"/>
      <c r="F41" s="27">
        <f t="shared" si="0"/>
        <v>1993.0829999999999</v>
      </c>
    </row>
    <row r="42" spans="2:6" ht="12.75">
      <c r="B42" s="17">
        <v>38147</v>
      </c>
      <c r="C42" s="12" t="s">
        <v>43</v>
      </c>
      <c r="D42" s="54"/>
      <c r="E42" s="32">
        <v>-250</v>
      </c>
      <c r="F42" s="27">
        <f t="shared" si="0"/>
        <v>1743.0829999999999</v>
      </c>
    </row>
    <row r="43" spans="2:6" ht="12.75">
      <c r="B43" s="17">
        <v>38149</v>
      </c>
      <c r="C43" s="12" t="s">
        <v>14</v>
      </c>
      <c r="D43" s="54">
        <v>50</v>
      </c>
      <c r="E43" s="27"/>
      <c r="F43" s="27">
        <f t="shared" si="0"/>
        <v>1793.0829999999999</v>
      </c>
    </row>
    <row r="44" spans="2:6" ht="12.75">
      <c r="B44" s="17">
        <v>38150</v>
      </c>
      <c r="C44" s="12" t="s">
        <v>14</v>
      </c>
      <c r="D44" s="54">
        <v>20</v>
      </c>
      <c r="E44" s="27"/>
      <c r="F44" s="27">
        <f t="shared" si="0"/>
        <v>1813.0829999999999</v>
      </c>
    </row>
    <row r="45" spans="2:6" ht="12.75">
      <c r="B45" s="17">
        <v>38174</v>
      </c>
      <c r="C45" s="12" t="s">
        <v>14</v>
      </c>
      <c r="D45" s="54">
        <v>20</v>
      </c>
      <c r="E45" s="27"/>
      <c r="F45" s="27">
        <f t="shared" si="0"/>
        <v>1833.0829999999999</v>
      </c>
    </row>
    <row r="46" spans="2:6" ht="12.75">
      <c r="B46" s="17">
        <v>38177</v>
      </c>
      <c r="C46" s="12" t="s">
        <v>14</v>
      </c>
      <c r="D46" s="54">
        <v>5</v>
      </c>
      <c r="E46" s="27"/>
      <c r="F46" s="27">
        <f t="shared" si="0"/>
        <v>1838.0829999999999</v>
      </c>
    </row>
    <row r="47" spans="2:6" ht="12.75">
      <c r="B47" s="17">
        <v>38188</v>
      </c>
      <c r="C47" s="12" t="s">
        <v>14</v>
      </c>
      <c r="D47" s="54">
        <v>25</v>
      </c>
      <c r="E47" s="27"/>
      <c r="F47" s="27">
        <f t="shared" si="0"/>
        <v>1863.0829999999999</v>
      </c>
    </row>
    <row r="48" spans="2:6" ht="12.75">
      <c r="B48" s="17">
        <v>38201</v>
      </c>
      <c r="C48" s="12" t="s">
        <v>14</v>
      </c>
      <c r="D48" s="54">
        <v>5</v>
      </c>
      <c r="E48" s="27"/>
      <c r="F48" s="27">
        <f t="shared" si="0"/>
        <v>1868.0829999999999</v>
      </c>
    </row>
    <row r="49" spans="2:6" ht="12.75">
      <c r="B49" s="17">
        <v>38207</v>
      </c>
      <c r="C49" s="12" t="s">
        <v>40</v>
      </c>
      <c r="D49" s="54"/>
      <c r="E49" s="32">
        <v>-65</v>
      </c>
      <c r="F49" s="27">
        <f t="shared" si="0"/>
        <v>1803.0829999999999</v>
      </c>
    </row>
    <row r="50" spans="2:6" ht="12.75">
      <c r="B50" s="17">
        <v>38207</v>
      </c>
      <c r="C50" s="12" t="s">
        <v>45</v>
      </c>
      <c r="D50" s="54"/>
      <c r="E50" s="32">
        <v>-85</v>
      </c>
      <c r="F50" s="27">
        <f t="shared" si="0"/>
        <v>1718.0829999999999</v>
      </c>
    </row>
    <row r="51" spans="2:6" ht="12.75">
      <c r="B51" s="17">
        <v>38207</v>
      </c>
      <c r="C51" s="12" t="s">
        <v>40</v>
      </c>
      <c r="D51" s="54"/>
      <c r="E51" s="32">
        <v>-13</v>
      </c>
      <c r="F51" s="27">
        <f t="shared" si="0"/>
        <v>1705.0829999999999</v>
      </c>
    </row>
    <row r="52" spans="2:6" ht="12.75">
      <c r="B52" s="17">
        <v>38211</v>
      </c>
      <c r="C52" s="12" t="s">
        <v>14</v>
      </c>
      <c r="D52" s="54">
        <v>20</v>
      </c>
      <c r="E52" s="27"/>
      <c r="F52" s="27">
        <f t="shared" si="0"/>
        <v>1725.0829999999999</v>
      </c>
    </row>
    <row r="53" spans="2:6" ht="12.75">
      <c r="B53" s="17">
        <v>38219</v>
      </c>
      <c r="C53" s="12" t="s">
        <v>43</v>
      </c>
      <c r="D53" s="54"/>
      <c r="E53" s="32">
        <v>-500</v>
      </c>
      <c r="F53" s="27">
        <f t="shared" si="0"/>
        <v>1225.0829999999999</v>
      </c>
    </row>
    <row r="54" spans="2:6" ht="12.75">
      <c r="B54" s="17">
        <v>38220</v>
      </c>
      <c r="C54" s="12" t="s">
        <v>14</v>
      </c>
      <c r="D54" s="54">
        <v>100</v>
      </c>
      <c r="E54" s="27"/>
      <c r="F54" s="27">
        <f t="shared" si="0"/>
        <v>1325.0829999999999</v>
      </c>
    </row>
    <row r="55" spans="2:6" ht="12.75">
      <c r="B55" s="17">
        <v>38225</v>
      </c>
      <c r="C55" s="12" t="s">
        <v>107</v>
      </c>
      <c r="D55" s="54"/>
      <c r="E55" s="32">
        <v>-92</v>
      </c>
      <c r="F55" s="27">
        <f t="shared" si="0"/>
        <v>1233.0829999999999</v>
      </c>
    </row>
    <row r="56" spans="2:6" ht="12.75">
      <c r="B56" s="17">
        <v>38227</v>
      </c>
      <c r="C56" s="12" t="s">
        <v>43</v>
      </c>
      <c r="D56" s="54"/>
      <c r="E56" s="32">
        <v>-100</v>
      </c>
      <c r="F56" s="27">
        <f t="shared" si="0"/>
        <v>1133.0829999999999</v>
      </c>
    </row>
    <row r="57" spans="2:6" ht="12.75">
      <c r="B57" s="17">
        <v>38254</v>
      </c>
      <c r="C57" s="12" t="s">
        <v>43</v>
      </c>
      <c r="D57" s="54"/>
      <c r="E57" s="32">
        <v>-100</v>
      </c>
      <c r="F57" s="27">
        <f t="shared" si="0"/>
        <v>1033.0829999999999</v>
      </c>
    </row>
    <row r="58" spans="2:6" ht="12.75">
      <c r="B58" s="17">
        <v>38276</v>
      </c>
      <c r="C58" s="12" t="s">
        <v>14</v>
      </c>
      <c r="D58" s="54">
        <v>50</v>
      </c>
      <c r="E58" s="27"/>
      <c r="F58" s="27">
        <f t="shared" si="0"/>
        <v>1083.0829999999999</v>
      </c>
    </row>
    <row r="59" spans="2:6" ht="12.75">
      <c r="B59" s="17">
        <v>38280</v>
      </c>
      <c r="C59" s="12" t="s">
        <v>43</v>
      </c>
      <c r="D59" s="54"/>
      <c r="E59" s="32">
        <v>-100</v>
      </c>
      <c r="F59" s="27">
        <f t="shared" si="0"/>
        <v>983.0829999999999</v>
      </c>
    </row>
    <row r="60" spans="2:6" ht="12.75">
      <c r="B60" s="17">
        <v>38288</v>
      </c>
      <c r="C60" s="12" t="s">
        <v>14</v>
      </c>
      <c r="D60" s="54">
        <v>10</v>
      </c>
      <c r="E60" s="27"/>
      <c r="F60" s="27">
        <f t="shared" si="0"/>
        <v>993.0829999999999</v>
      </c>
    </row>
    <row r="61" spans="2:6" ht="13.5" thickBot="1">
      <c r="B61" s="17"/>
      <c r="C61" s="12" t="s">
        <v>33</v>
      </c>
      <c r="D61" s="13"/>
      <c r="E61" s="27">
        <v>-92.15</v>
      </c>
      <c r="F61" s="27">
        <f t="shared" si="0"/>
        <v>900.9329999999999</v>
      </c>
    </row>
    <row r="62" spans="2:6" ht="14.25" thickBot="1" thickTop="1">
      <c r="B62" s="14" t="s">
        <v>6</v>
      </c>
      <c r="C62" s="15"/>
      <c r="D62" s="16">
        <f>SUM(D4:D61)</f>
        <v>3998.43</v>
      </c>
      <c r="E62" s="28">
        <f>SUM(E4:E61)</f>
        <v>-3173.22</v>
      </c>
      <c r="F62" s="28">
        <f>F61</f>
        <v>900.9329999999999</v>
      </c>
    </row>
    <row r="63" ht="13.5" thickTop="1"/>
    <row r="67" ht="12.75">
      <c r="F67" s="26"/>
    </row>
    <row r="73" ht="12.75">
      <c r="G73" s="26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03"/>
  <sheetViews>
    <sheetView workbookViewId="0" topLeftCell="A1">
      <selection activeCell="B4" sqref="B4:F75"/>
    </sheetView>
  </sheetViews>
  <sheetFormatPr defaultColWidth="9.140625" defaultRowHeight="12.75"/>
  <cols>
    <col min="1" max="1" width="2.421875" style="0" customWidth="1"/>
    <col min="2" max="2" width="8.421875" style="0" customWidth="1"/>
    <col min="3" max="3" width="38.00390625" style="0" bestFit="1" customWidth="1"/>
    <col min="4" max="4" width="7.140625" style="0" bestFit="1" customWidth="1"/>
    <col min="5" max="5" width="11.7109375" style="0" bestFit="1" customWidth="1"/>
    <col min="6" max="6" width="11.8515625" style="0" customWidth="1"/>
  </cols>
  <sheetData>
    <row r="1" ht="12" customHeight="1" thickBot="1"/>
    <row r="2" spans="2:6" ht="36.75" customHeight="1" thickBot="1" thickTop="1">
      <c r="B2" s="94" t="s">
        <v>49</v>
      </c>
      <c r="C2" s="95"/>
      <c r="D2" s="95"/>
      <c r="E2" s="95"/>
      <c r="F2" s="96"/>
    </row>
    <row r="3" spans="2:6" ht="27" thickBot="1" thickTop="1">
      <c r="B3" s="77" t="s">
        <v>50</v>
      </c>
      <c r="C3" s="77" t="s">
        <v>7</v>
      </c>
      <c r="D3" s="78" t="s">
        <v>3</v>
      </c>
      <c r="E3" s="79" t="s">
        <v>4</v>
      </c>
      <c r="F3" s="77" t="s">
        <v>46</v>
      </c>
    </row>
    <row r="4" spans="2:6" ht="13.5" thickTop="1">
      <c r="B4" s="83"/>
      <c r="C4" s="83"/>
      <c r="D4" s="83"/>
      <c r="E4" s="83"/>
      <c r="F4" s="84"/>
    </row>
    <row r="5" spans="2:6" ht="12.75">
      <c r="B5" s="11">
        <v>38147</v>
      </c>
      <c r="C5" s="12" t="s">
        <v>104</v>
      </c>
      <c r="D5" s="32">
        <v>250</v>
      </c>
      <c r="E5" s="85"/>
      <c r="F5" s="32">
        <f>F4+D5+E5</f>
        <v>250</v>
      </c>
    </row>
    <row r="6" spans="2:6" ht="12.75">
      <c r="B6" s="85"/>
      <c r="C6" s="12" t="s">
        <v>103</v>
      </c>
      <c r="D6" s="32"/>
      <c r="E6" s="32">
        <v>-240</v>
      </c>
      <c r="F6" s="32">
        <f aca="true" t="shared" si="0" ref="F6:F69">F5+D6+E6</f>
        <v>10</v>
      </c>
    </row>
    <row r="7" spans="2:6" ht="12.75">
      <c r="B7" s="11">
        <v>38219</v>
      </c>
      <c r="C7" s="12" t="s">
        <v>104</v>
      </c>
      <c r="D7" s="32">
        <v>500</v>
      </c>
      <c r="E7" s="85"/>
      <c r="F7" s="32">
        <f t="shared" si="0"/>
        <v>510</v>
      </c>
    </row>
    <row r="8" spans="2:6" ht="12.75">
      <c r="B8" s="11">
        <v>38227</v>
      </c>
      <c r="C8" s="12" t="s">
        <v>104</v>
      </c>
      <c r="D8" s="32">
        <v>100</v>
      </c>
      <c r="E8" s="85"/>
      <c r="F8" s="32">
        <f t="shared" si="0"/>
        <v>610</v>
      </c>
    </row>
    <row r="9" spans="2:6" ht="12.75">
      <c r="B9" s="11"/>
      <c r="C9" s="12"/>
      <c r="D9" s="32"/>
      <c r="E9" s="85"/>
      <c r="F9" s="32">
        <f t="shared" si="0"/>
        <v>610</v>
      </c>
    </row>
    <row r="10" spans="2:6" ht="12.75">
      <c r="B10" s="11"/>
      <c r="C10" s="12" t="s">
        <v>64</v>
      </c>
      <c r="D10" s="32"/>
      <c r="E10" s="85"/>
      <c r="F10" s="32">
        <f t="shared" si="0"/>
        <v>610</v>
      </c>
    </row>
    <row r="11" spans="2:6" ht="12.75">
      <c r="B11" s="11">
        <v>38237</v>
      </c>
      <c r="C11" s="12" t="s">
        <v>51</v>
      </c>
      <c r="D11" s="32"/>
      <c r="E11" s="32">
        <v>-4.3</v>
      </c>
      <c r="F11" s="32">
        <f t="shared" si="0"/>
        <v>605.7</v>
      </c>
    </row>
    <row r="12" spans="2:6" ht="12.75">
      <c r="B12" s="11">
        <v>38237</v>
      </c>
      <c r="C12" s="12" t="s">
        <v>52</v>
      </c>
      <c r="D12" s="32"/>
      <c r="E12" s="32">
        <v>-3.7</v>
      </c>
      <c r="F12" s="32">
        <f t="shared" si="0"/>
        <v>602</v>
      </c>
    </row>
    <row r="13" spans="2:6" ht="12.75">
      <c r="B13" s="11">
        <v>38237</v>
      </c>
      <c r="C13" s="12" t="s">
        <v>53</v>
      </c>
      <c r="D13" s="32"/>
      <c r="E13" s="32">
        <v>-4.3</v>
      </c>
      <c r="F13" s="32">
        <f t="shared" si="0"/>
        <v>597.7</v>
      </c>
    </row>
    <row r="14" spans="2:6" ht="12.75">
      <c r="B14" s="11">
        <v>38237</v>
      </c>
      <c r="C14" s="12" t="s">
        <v>54</v>
      </c>
      <c r="D14" s="32"/>
      <c r="E14" s="32">
        <v>-4.3</v>
      </c>
      <c r="F14" s="32">
        <f t="shared" si="0"/>
        <v>593.4000000000001</v>
      </c>
    </row>
    <row r="15" spans="2:6" ht="12.75">
      <c r="B15" s="11">
        <v>38237</v>
      </c>
      <c r="C15" s="12" t="s">
        <v>55</v>
      </c>
      <c r="D15" s="32"/>
      <c r="E15" s="32">
        <v>-4.3</v>
      </c>
      <c r="F15" s="32">
        <f t="shared" si="0"/>
        <v>589.1000000000001</v>
      </c>
    </row>
    <row r="16" spans="2:6" ht="12.75">
      <c r="B16" s="11">
        <v>38237</v>
      </c>
      <c r="C16" s="12" t="s">
        <v>56</v>
      </c>
      <c r="D16" s="32"/>
      <c r="E16" s="32">
        <v>-4.3</v>
      </c>
      <c r="F16" s="32">
        <f t="shared" si="0"/>
        <v>584.8000000000002</v>
      </c>
    </row>
    <row r="17" spans="2:6" ht="12.75">
      <c r="B17" s="11">
        <v>38237</v>
      </c>
      <c r="C17" s="12" t="s">
        <v>59</v>
      </c>
      <c r="D17" s="32"/>
      <c r="E17" s="32">
        <v>-7</v>
      </c>
      <c r="F17" s="32">
        <f t="shared" si="0"/>
        <v>577.8000000000002</v>
      </c>
    </row>
    <row r="18" spans="2:6" ht="12.75">
      <c r="B18" s="11">
        <v>38237</v>
      </c>
      <c r="C18" s="12" t="s">
        <v>58</v>
      </c>
      <c r="D18" s="32"/>
      <c r="E18" s="32">
        <v>-12.9</v>
      </c>
      <c r="F18" s="32">
        <f t="shared" si="0"/>
        <v>564.9000000000002</v>
      </c>
    </row>
    <row r="19" spans="2:6" ht="12.75">
      <c r="B19" s="11">
        <v>38237</v>
      </c>
      <c r="C19" s="12" t="s">
        <v>57</v>
      </c>
      <c r="D19" s="32"/>
      <c r="E19" s="32">
        <v>-7</v>
      </c>
      <c r="F19" s="32">
        <f t="shared" si="0"/>
        <v>557.9000000000002</v>
      </c>
    </row>
    <row r="20" spans="2:6" ht="12.75">
      <c r="B20" s="11">
        <v>38237</v>
      </c>
      <c r="C20" s="12" t="s">
        <v>60</v>
      </c>
      <c r="D20" s="32"/>
      <c r="E20" s="32">
        <v>-7</v>
      </c>
      <c r="F20" s="32">
        <f t="shared" si="0"/>
        <v>550.9000000000002</v>
      </c>
    </row>
    <row r="21" spans="2:6" ht="12.75">
      <c r="B21" s="11">
        <v>38237</v>
      </c>
      <c r="C21" s="12" t="s">
        <v>61</v>
      </c>
      <c r="D21" s="32"/>
      <c r="E21" s="32">
        <v>-3.5</v>
      </c>
      <c r="F21" s="32">
        <f t="shared" si="0"/>
        <v>547.4000000000002</v>
      </c>
    </row>
    <row r="22" spans="2:6" ht="12.75">
      <c r="B22" s="11">
        <v>38237</v>
      </c>
      <c r="C22" s="12" t="s">
        <v>62</v>
      </c>
      <c r="D22" s="32">
        <v>5.91</v>
      </c>
      <c r="E22" s="32"/>
      <c r="F22" s="32">
        <f t="shared" si="0"/>
        <v>553.3100000000002</v>
      </c>
    </row>
    <row r="23" spans="2:6" ht="12.75">
      <c r="B23" s="11">
        <v>38237</v>
      </c>
      <c r="C23" s="12" t="s">
        <v>63</v>
      </c>
      <c r="D23" s="32"/>
      <c r="E23" s="32">
        <v>-6.21</v>
      </c>
      <c r="F23" s="32">
        <f t="shared" si="0"/>
        <v>547.1000000000001</v>
      </c>
    </row>
    <row r="24" spans="2:6" ht="12.75">
      <c r="B24" s="11"/>
      <c r="C24" s="85"/>
      <c r="D24" s="32"/>
      <c r="E24" s="85"/>
      <c r="F24" s="32">
        <f t="shared" si="0"/>
        <v>547.1000000000001</v>
      </c>
    </row>
    <row r="25" spans="2:6" ht="12.75">
      <c r="B25" s="11"/>
      <c r="C25" s="12" t="s">
        <v>65</v>
      </c>
      <c r="D25" s="32"/>
      <c r="E25" s="85"/>
      <c r="F25" s="32">
        <f t="shared" si="0"/>
        <v>547.1000000000001</v>
      </c>
    </row>
    <row r="26" spans="2:6" ht="12.75">
      <c r="B26" s="11">
        <v>38245</v>
      </c>
      <c r="C26" s="12" t="s">
        <v>66</v>
      </c>
      <c r="D26" s="32"/>
      <c r="E26" s="32">
        <v>-2.15</v>
      </c>
      <c r="F26" s="32">
        <f t="shared" si="0"/>
        <v>544.9500000000002</v>
      </c>
    </row>
    <row r="27" spans="2:6" ht="12.75">
      <c r="B27" s="11">
        <v>38245</v>
      </c>
      <c r="C27" s="12" t="s">
        <v>67</v>
      </c>
      <c r="D27" s="32"/>
      <c r="E27" s="32">
        <v>-1.85</v>
      </c>
      <c r="F27" s="32">
        <f t="shared" si="0"/>
        <v>543.1000000000001</v>
      </c>
    </row>
    <row r="28" spans="2:6" ht="12.75">
      <c r="B28" s="11">
        <v>38245</v>
      </c>
      <c r="C28" s="12" t="s">
        <v>68</v>
      </c>
      <c r="D28" s="32"/>
      <c r="E28" s="32">
        <v>-2.15</v>
      </c>
      <c r="F28" s="32">
        <f t="shared" si="0"/>
        <v>540.9500000000002</v>
      </c>
    </row>
    <row r="29" spans="2:6" ht="12.75">
      <c r="B29" s="11">
        <v>38245</v>
      </c>
      <c r="C29" s="12" t="s">
        <v>69</v>
      </c>
      <c r="D29" s="32"/>
      <c r="E29" s="32">
        <v>-2.15</v>
      </c>
      <c r="F29" s="32">
        <f t="shared" si="0"/>
        <v>538.8000000000002</v>
      </c>
    </row>
    <row r="30" spans="2:6" ht="12.75">
      <c r="B30" s="11">
        <v>38245</v>
      </c>
      <c r="C30" s="12" t="s">
        <v>70</v>
      </c>
      <c r="D30" s="32"/>
      <c r="E30" s="32">
        <v>-2.15</v>
      </c>
      <c r="F30" s="32">
        <f t="shared" si="0"/>
        <v>536.6500000000002</v>
      </c>
    </row>
    <row r="31" spans="2:6" ht="12.75">
      <c r="B31" s="11">
        <v>38245</v>
      </c>
      <c r="C31" s="12" t="s">
        <v>71</v>
      </c>
      <c r="D31" s="32"/>
      <c r="E31" s="32">
        <v>-2.15</v>
      </c>
      <c r="F31" s="32">
        <f t="shared" si="0"/>
        <v>534.5000000000002</v>
      </c>
    </row>
    <row r="32" spans="2:6" ht="12.75">
      <c r="B32" s="11">
        <v>38245</v>
      </c>
      <c r="C32" s="12" t="s">
        <v>72</v>
      </c>
      <c r="D32" s="32"/>
      <c r="E32" s="32">
        <v>-3.5</v>
      </c>
      <c r="F32" s="32">
        <f t="shared" si="0"/>
        <v>531.0000000000002</v>
      </c>
    </row>
    <row r="33" spans="2:6" ht="12.75">
      <c r="B33" s="11">
        <v>38245</v>
      </c>
      <c r="C33" s="12" t="s">
        <v>73</v>
      </c>
      <c r="D33" s="32"/>
      <c r="E33" s="32">
        <v>-2.15</v>
      </c>
      <c r="F33" s="32">
        <f t="shared" si="0"/>
        <v>528.8500000000003</v>
      </c>
    </row>
    <row r="34" spans="2:6" ht="12.75">
      <c r="B34" s="11">
        <v>38245</v>
      </c>
      <c r="C34" s="12" t="s">
        <v>73</v>
      </c>
      <c r="D34" s="32"/>
      <c r="E34" s="32">
        <v>-3.5</v>
      </c>
      <c r="F34" s="32">
        <f t="shared" si="0"/>
        <v>525.3500000000003</v>
      </c>
    </row>
    <row r="35" spans="2:6" ht="12.75">
      <c r="B35" s="11">
        <v>38245</v>
      </c>
      <c r="C35" s="12" t="s">
        <v>74</v>
      </c>
      <c r="D35" s="32"/>
      <c r="E35" s="32">
        <v>-14</v>
      </c>
      <c r="F35" s="32">
        <f t="shared" si="0"/>
        <v>511.35000000000025</v>
      </c>
    </row>
    <row r="36" spans="2:6" ht="12.75">
      <c r="B36" s="11">
        <v>38245</v>
      </c>
      <c r="C36" s="12" t="s">
        <v>75</v>
      </c>
      <c r="D36" s="32"/>
      <c r="E36" s="32">
        <v>-3.5</v>
      </c>
      <c r="F36" s="32">
        <f t="shared" si="0"/>
        <v>507.85000000000025</v>
      </c>
    </row>
    <row r="37" spans="2:6" ht="12.75">
      <c r="B37" s="11">
        <v>38245</v>
      </c>
      <c r="C37" s="12" t="s">
        <v>62</v>
      </c>
      <c r="D37" s="32">
        <v>1.4</v>
      </c>
      <c r="E37" s="32"/>
      <c r="F37" s="32">
        <f t="shared" si="0"/>
        <v>509.2500000000002</v>
      </c>
    </row>
    <row r="38" spans="2:6" ht="12.75">
      <c r="B38" s="11">
        <v>38245</v>
      </c>
      <c r="C38" s="12" t="s">
        <v>63</v>
      </c>
      <c r="D38" s="32"/>
      <c r="E38" s="32">
        <v>0</v>
      </c>
      <c r="F38" s="32">
        <f t="shared" si="0"/>
        <v>509.2500000000002</v>
      </c>
    </row>
    <row r="39" spans="2:6" ht="12.75">
      <c r="B39" s="85"/>
      <c r="C39" s="85"/>
      <c r="D39" s="32"/>
      <c r="E39" s="32"/>
      <c r="F39" s="32">
        <f t="shared" si="0"/>
        <v>509.2500000000002</v>
      </c>
    </row>
    <row r="40" spans="2:6" ht="12.75">
      <c r="B40" s="85"/>
      <c r="C40" s="12" t="s">
        <v>76</v>
      </c>
      <c r="D40" s="32"/>
      <c r="E40" s="32"/>
      <c r="F40" s="32">
        <f t="shared" si="0"/>
        <v>509.2500000000002</v>
      </c>
    </row>
    <row r="41" spans="2:6" ht="12.75">
      <c r="B41" s="11">
        <v>38245</v>
      </c>
      <c r="C41" s="12" t="s">
        <v>77</v>
      </c>
      <c r="D41" s="32"/>
      <c r="E41" s="32">
        <v>-12.5</v>
      </c>
      <c r="F41" s="32">
        <f t="shared" si="0"/>
        <v>496.7500000000002</v>
      </c>
    </row>
    <row r="42" spans="2:6" ht="12.75">
      <c r="B42" s="11">
        <v>38245</v>
      </c>
      <c r="C42" s="12" t="s">
        <v>78</v>
      </c>
      <c r="D42" s="32"/>
      <c r="E42" s="32">
        <v>-13.1</v>
      </c>
      <c r="F42" s="32">
        <f t="shared" si="0"/>
        <v>483.6500000000002</v>
      </c>
    </row>
    <row r="43" spans="2:6" ht="12.75">
      <c r="B43" s="11">
        <v>38245</v>
      </c>
      <c r="C43" s="12" t="s">
        <v>79</v>
      </c>
      <c r="D43" s="32"/>
      <c r="E43" s="32">
        <v>-13.6</v>
      </c>
      <c r="F43" s="32">
        <f t="shared" si="0"/>
        <v>470.0500000000002</v>
      </c>
    </row>
    <row r="44" spans="2:6" ht="12.75">
      <c r="B44" s="11">
        <v>38245</v>
      </c>
      <c r="C44" s="12" t="s">
        <v>80</v>
      </c>
      <c r="D44" s="32"/>
      <c r="E44" s="32">
        <v>-14.8</v>
      </c>
      <c r="F44" s="32">
        <f t="shared" si="0"/>
        <v>455.25000000000017</v>
      </c>
    </row>
    <row r="45" spans="2:6" ht="12.75">
      <c r="B45" s="11">
        <v>38245</v>
      </c>
      <c r="C45" s="12" t="s">
        <v>81</v>
      </c>
      <c r="D45" s="32"/>
      <c r="E45" s="32">
        <v>-15.6</v>
      </c>
      <c r="F45" s="32">
        <f t="shared" si="0"/>
        <v>439.65000000000015</v>
      </c>
    </row>
    <row r="46" spans="2:6" ht="12.75">
      <c r="B46" s="11">
        <v>38245</v>
      </c>
      <c r="C46" s="12" t="s">
        <v>87</v>
      </c>
      <c r="D46" s="32"/>
      <c r="E46" s="32">
        <v>-7.49</v>
      </c>
      <c r="F46" s="32">
        <f t="shared" si="0"/>
        <v>432.16000000000014</v>
      </c>
    </row>
    <row r="47" spans="2:6" ht="12.75">
      <c r="B47" s="11"/>
      <c r="C47" s="85"/>
      <c r="D47" s="32"/>
      <c r="E47" s="32"/>
      <c r="F47" s="32">
        <f t="shared" si="0"/>
        <v>432.16000000000014</v>
      </c>
    </row>
    <row r="48" spans="2:6" ht="12.75">
      <c r="B48" s="11"/>
      <c r="C48" s="12" t="s">
        <v>82</v>
      </c>
      <c r="D48" s="32"/>
      <c r="E48" s="32"/>
      <c r="F48" s="32">
        <f t="shared" si="0"/>
        <v>432.16000000000014</v>
      </c>
    </row>
    <row r="49" spans="2:6" ht="12.75">
      <c r="B49" s="11">
        <v>38245</v>
      </c>
      <c r="C49" s="12" t="s">
        <v>83</v>
      </c>
      <c r="D49" s="32"/>
      <c r="E49" s="32">
        <v>-35.7</v>
      </c>
      <c r="F49" s="32">
        <f t="shared" si="0"/>
        <v>396.46000000000015</v>
      </c>
    </row>
    <row r="50" spans="2:6" ht="12.75">
      <c r="B50" s="11">
        <v>38245</v>
      </c>
      <c r="C50" s="12" t="s">
        <v>84</v>
      </c>
      <c r="D50" s="32"/>
      <c r="E50" s="32">
        <v>-21.6</v>
      </c>
      <c r="F50" s="32">
        <f t="shared" si="0"/>
        <v>374.8600000000001</v>
      </c>
    </row>
    <row r="51" spans="2:6" ht="12.75">
      <c r="B51" s="11">
        <v>38245</v>
      </c>
      <c r="C51" s="12" t="s">
        <v>85</v>
      </c>
      <c r="D51" s="32"/>
      <c r="E51" s="32">
        <v>-25.56</v>
      </c>
      <c r="F51" s="32">
        <f t="shared" si="0"/>
        <v>349.3000000000001</v>
      </c>
    </row>
    <row r="52" spans="2:6" ht="12.75">
      <c r="B52" s="11">
        <v>38245</v>
      </c>
      <c r="C52" s="12" t="s">
        <v>86</v>
      </c>
      <c r="D52" s="32"/>
      <c r="E52" s="32">
        <v>-11.62</v>
      </c>
      <c r="F52" s="32">
        <f t="shared" si="0"/>
        <v>337.6800000000001</v>
      </c>
    </row>
    <row r="53" spans="2:6" ht="12.75">
      <c r="B53" s="85"/>
      <c r="C53" s="12" t="s">
        <v>87</v>
      </c>
      <c r="D53" s="32"/>
      <c r="E53" s="32">
        <v>-11.49</v>
      </c>
      <c r="F53" s="32">
        <f t="shared" si="0"/>
        <v>326.1900000000001</v>
      </c>
    </row>
    <row r="54" spans="2:6" ht="12.75">
      <c r="B54" s="85"/>
      <c r="C54" s="85"/>
      <c r="D54" s="32"/>
      <c r="E54" s="32"/>
      <c r="F54" s="32">
        <f t="shared" si="0"/>
        <v>326.1900000000001</v>
      </c>
    </row>
    <row r="55" spans="2:6" ht="12.75">
      <c r="B55" s="85"/>
      <c r="C55" s="12" t="s">
        <v>76</v>
      </c>
      <c r="D55" s="32"/>
      <c r="E55" s="85"/>
      <c r="F55" s="32">
        <f t="shared" si="0"/>
        <v>326.1900000000001</v>
      </c>
    </row>
    <row r="56" spans="2:6" ht="12.75">
      <c r="B56" s="11">
        <v>38245</v>
      </c>
      <c r="C56" s="12" t="s">
        <v>88</v>
      </c>
      <c r="D56" s="32"/>
      <c r="E56" s="32">
        <v>-13.8</v>
      </c>
      <c r="F56" s="32">
        <f t="shared" si="0"/>
        <v>312.3900000000001</v>
      </c>
    </row>
    <row r="57" spans="2:6" ht="12.75">
      <c r="B57" s="11">
        <v>38245</v>
      </c>
      <c r="C57" s="12" t="s">
        <v>89</v>
      </c>
      <c r="D57" s="32"/>
      <c r="E57" s="32">
        <v>-14</v>
      </c>
      <c r="F57" s="32">
        <f t="shared" si="0"/>
        <v>298.3900000000001</v>
      </c>
    </row>
    <row r="58" spans="2:6" ht="12.75">
      <c r="B58" s="11">
        <v>38245</v>
      </c>
      <c r="C58" s="12" t="s">
        <v>90</v>
      </c>
      <c r="D58" s="32"/>
      <c r="E58" s="32">
        <v>-16.6</v>
      </c>
      <c r="F58" s="32">
        <f t="shared" si="0"/>
        <v>281.7900000000001</v>
      </c>
    </row>
    <row r="59" spans="2:6" ht="12.75">
      <c r="B59" s="11">
        <v>38245</v>
      </c>
      <c r="C59" s="12" t="s">
        <v>78</v>
      </c>
      <c r="D59" s="32"/>
      <c r="E59" s="32">
        <v>-38</v>
      </c>
      <c r="F59" s="32">
        <f t="shared" si="0"/>
        <v>243.79000000000008</v>
      </c>
    </row>
    <row r="60" spans="2:6" ht="12.75">
      <c r="B60" s="11">
        <v>38245</v>
      </c>
      <c r="C60" s="12" t="s">
        <v>91</v>
      </c>
      <c r="D60" s="32"/>
      <c r="E60" s="32">
        <v>-23.6</v>
      </c>
      <c r="F60" s="32">
        <f t="shared" si="0"/>
        <v>220.19000000000008</v>
      </c>
    </row>
    <row r="61" spans="2:6" ht="12.75">
      <c r="B61" s="11">
        <v>38245</v>
      </c>
      <c r="C61" s="12" t="s">
        <v>92</v>
      </c>
      <c r="D61" s="32"/>
      <c r="E61" s="32">
        <v>-11.6</v>
      </c>
      <c r="F61" s="32">
        <f t="shared" si="0"/>
        <v>208.5900000000001</v>
      </c>
    </row>
    <row r="62" spans="2:6" ht="12.75">
      <c r="B62" s="11">
        <v>38245</v>
      </c>
      <c r="C62" s="12" t="s">
        <v>93</v>
      </c>
      <c r="D62" s="32"/>
      <c r="E62" s="32">
        <v>-26.8</v>
      </c>
      <c r="F62" s="32">
        <f t="shared" si="0"/>
        <v>181.79000000000008</v>
      </c>
    </row>
    <row r="63" spans="2:6" ht="12.75">
      <c r="B63" s="11">
        <v>38245</v>
      </c>
      <c r="C63" s="12" t="s">
        <v>94</v>
      </c>
      <c r="D63" s="32"/>
      <c r="E63" s="32">
        <v>-28.4</v>
      </c>
      <c r="F63" s="32">
        <f t="shared" si="0"/>
        <v>153.39000000000007</v>
      </c>
    </row>
    <row r="64" spans="2:6" ht="12.75">
      <c r="B64" s="11">
        <v>38245</v>
      </c>
      <c r="C64" s="12" t="s">
        <v>95</v>
      </c>
      <c r="D64" s="32"/>
      <c r="E64" s="32">
        <v>-78.4</v>
      </c>
      <c r="F64" s="32">
        <f t="shared" si="0"/>
        <v>74.99000000000007</v>
      </c>
    </row>
    <row r="65" spans="2:6" ht="12.75">
      <c r="B65" s="11">
        <v>38245</v>
      </c>
      <c r="C65" s="12" t="s">
        <v>96</v>
      </c>
      <c r="D65" s="32"/>
      <c r="E65" s="32">
        <v>-63.2</v>
      </c>
      <c r="F65" s="32">
        <f t="shared" si="0"/>
        <v>11.790000000000063</v>
      </c>
    </row>
    <row r="66" spans="2:6" ht="12.75">
      <c r="B66" s="11">
        <v>38245</v>
      </c>
      <c r="C66" s="12" t="s">
        <v>87</v>
      </c>
      <c r="D66" s="32"/>
      <c r="E66" s="32">
        <v>-12.49</v>
      </c>
      <c r="F66" s="32">
        <f t="shared" si="0"/>
        <v>-0.6999999999999371</v>
      </c>
    </row>
    <row r="67" spans="2:6" ht="12.75">
      <c r="B67" s="85"/>
      <c r="C67" s="85"/>
      <c r="D67" s="32"/>
      <c r="E67" s="32"/>
      <c r="F67" s="32">
        <f t="shared" si="0"/>
        <v>-0.6999999999999371</v>
      </c>
    </row>
    <row r="68" spans="2:6" ht="12.75">
      <c r="B68" s="85"/>
      <c r="C68" s="12" t="s">
        <v>97</v>
      </c>
      <c r="D68" s="32"/>
      <c r="E68" s="32"/>
      <c r="F68" s="32">
        <f t="shared" si="0"/>
        <v>-0.6999999999999371</v>
      </c>
    </row>
    <row r="69" spans="2:6" ht="12.75">
      <c r="B69" s="11">
        <v>38247</v>
      </c>
      <c r="C69" s="11" t="s">
        <v>98</v>
      </c>
      <c r="D69" s="32"/>
      <c r="E69" s="32">
        <v>-26.6</v>
      </c>
      <c r="F69" s="32">
        <f t="shared" si="0"/>
        <v>-27.29999999999994</v>
      </c>
    </row>
    <row r="70" spans="2:6" ht="12.75">
      <c r="B70" s="11">
        <v>38247</v>
      </c>
      <c r="C70" s="11" t="s">
        <v>99</v>
      </c>
      <c r="D70" s="32"/>
      <c r="E70" s="32">
        <v>-7.73</v>
      </c>
      <c r="F70" s="32">
        <f>F69+D70+E70</f>
        <v>-35.029999999999944</v>
      </c>
    </row>
    <row r="71" spans="2:6" ht="12.75">
      <c r="B71" s="11">
        <v>38247</v>
      </c>
      <c r="C71" s="11" t="s">
        <v>100</v>
      </c>
      <c r="D71" s="32"/>
      <c r="E71" s="32">
        <v>-2.4</v>
      </c>
      <c r="F71" s="32">
        <f>F70+D71+E71</f>
        <v>-37.42999999999994</v>
      </c>
    </row>
    <row r="72" spans="2:6" ht="12.75">
      <c r="B72" s="11"/>
      <c r="C72" s="11"/>
      <c r="D72" s="32"/>
      <c r="E72" s="32"/>
      <c r="F72" s="32"/>
    </row>
    <row r="73" spans="2:6" ht="12.75">
      <c r="B73" s="11">
        <v>38280</v>
      </c>
      <c r="C73" s="12" t="s">
        <v>104</v>
      </c>
      <c r="D73" s="32">
        <v>100</v>
      </c>
      <c r="E73" s="32"/>
      <c r="F73" s="32">
        <f>F71+D73+E73</f>
        <v>62.57000000000006</v>
      </c>
    </row>
    <row r="74" spans="2:6" ht="12.75">
      <c r="B74" s="11"/>
      <c r="C74" s="12"/>
      <c r="D74" s="32"/>
      <c r="E74" s="32"/>
      <c r="F74" s="32"/>
    </row>
    <row r="75" spans="2:6" ht="13.5" thickBot="1">
      <c r="B75" s="86">
        <v>38292</v>
      </c>
      <c r="C75" s="86" t="s">
        <v>101</v>
      </c>
      <c r="D75" s="86"/>
      <c r="E75" s="87">
        <v>-36.59</v>
      </c>
      <c r="F75" s="87">
        <f>F73+D75+E75</f>
        <v>25.980000000000054</v>
      </c>
    </row>
    <row r="76" spans="2:6" ht="14.25" thickBot="1" thickTop="1">
      <c r="B76" s="75" t="s">
        <v>102</v>
      </c>
      <c r="C76" s="50"/>
      <c r="D76" s="76">
        <f>SUM(D5:D75)</f>
        <v>957.31</v>
      </c>
      <c r="E76" s="76">
        <f>SUM(E4:E75)</f>
        <v>-931.33</v>
      </c>
      <c r="F76" s="76">
        <f>F75</f>
        <v>25.980000000000054</v>
      </c>
    </row>
    <row r="77" ht="13.5" thickTop="1">
      <c r="F77" s="73"/>
    </row>
    <row r="78" ht="12.75">
      <c r="F78" s="73"/>
    </row>
    <row r="79" ht="12.75">
      <c r="F79" s="73"/>
    </row>
    <row r="80" ht="12.75">
      <c r="F80" s="73"/>
    </row>
    <row r="81" ht="12.75">
      <c r="F81" s="73"/>
    </row>
    <row r="82" ht="12.75">
      <c r="F82" s="73"/>
    </row>
    <row r="83" ht="12.75">
      <c r="F83" s="73"/>
    </row>
    <row r="84" ht="12.75">
      <c r="F84" s="73"/>
    </row>
    <row r="85" ht="12.75">
      <c r="F85" s="73"/>
    </row>
    <row r="86" ht="12.75">
      <c r="F86" s="73"/>
    </row>
    <row r="87" ht="12.75">
      <c r="F87" s="73"/>
    </row>
    <row r="88" ht="12.75">
      <c r="F88" s="73"/>
    </row>
    <row r="89" ht="12.75">
      <c r="F89" s="73"/>
    </row>
    <row r="90" ht="12.75">
      <c r="F90" s="73"/>
    </row>
    <row r="91" ht="12.75">
      <c r="F91" s="73"/>
    </row>
    <row r="92" ht="12.75">
      <c r="F92" s="73"/>
    </row>
    <row r="93" ht="12.75">
      <c r="F93" s="73"/>
    </row>
    <row r="94" ht="12.75">
      <c r="F94" s="73"/>
    </row>
    <row r="95" ht="12.75">
      <c r="F95" s="73"/>
    </row>
    <row r="96" ht="12.75">
      <c r="F96" s="73"/>
    </row>
    <row r="97" ht="12.75">
      <c r="F97" s="73"/>
    </row>
    <row r="98" ht="12.75">
      <c r="F98" s="73"/>
    </row>
    <row r="99" ht="12.75">
      <c r="F99" s="73"/>
    </row>
    <row r="100" ht="12.75">
      <c r="F100" s="73"/>
    </row>
    <row r="101" ht="12.75">
      <c r="F101" s="73"/>
    </row>
    <row r="102" ht="12.75">
      <c r="F102" s="73"/>
    </row>
    <row r="103" ht="12.75">
      <c r="F103" s="73"/>
    </row>
  </sheetData>
  <mergeCells count="1">
    <mergeCell ref="B2:F2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B4" sqref="B4:F14"/>
    </sheetView>
  </sheetViews>
  <sheetFormatPr defaultColWidth="9.140625" defaultRowHeight="12.75"/>
  <cols>
    <col min="1" max="1" width="2.421875" style="0" customWidth="1"/>
    <col min="2" max="2" width="8.421875" style="0" bestFit="1" customWidth="1"/>
    <col min="3" max="3" width="46.00390625" style="0" bestFit="1" customWidth="1"/>
    <col min="4" max="4" width="7.140625" style="0" bestFit="1" customWidth="1"/>
    <col min="5" max="5" width="11.7109375" style="0" bestFit="1" customWidth="1"/>
    <col min="6" max="6" width="11.8515625" style="0" bestFit="1" customWidth="1"/>
  </cols>
  <sheetData>
    <row r="1" ht="13.5" thickBot="1"/>
    <row r="2" spans="2:6" ht="35.25" customHeight="1" thickBot="1" thickTop="1">
      <c r="B2" s="94" t="s">
        <v>105</v>
      </c>
      <c r="C2" s="95"/>
      <c r="D2" s="95"/>
      <c r="E2" s="95"/>
      <c r="F2" s="96"/>
    </row>
    <row r="3" spans="2:6" ht="29.25" customHeight="1" thickBot="1" thickTop="1">
      <c r="B3" s="74" t="s">
        <v>50</v>
      </c>
      <c r="C3" s="74" t="s">
        <v>7</v>
      </c>
      <c r="D3" s="7" t="s">
        <v>3</v>
      </c>
      <c r="E3" s="8" t="s">
        <v>4</v>
      </c>
      <c r="F3" s="77" t="s">
        <v>46</v>
      </c>
    </row>
    <row r="4" spans="2:6" ht="13.5" thickTop="1">
      <c r="B4" s="83"/>
      <c r="C4" s="83"/>
      <c r="D4" s="83"/>
      <c r="E4" s="83"/>
      <c r="F4" s="84"/>
    </row>
    <row r="5" spans="2:6" ht="12.75">
      <c r="B5" s="11">
        <v>38085</v>
      </c>
      <c r="C5" s="12" t="s">
        <v>44</v>
      </c>
      <c r="D5" s="54">
        <v>743</v>
      </c>
      <c r="E5" s="32"/>
      <c r="F5" s="32">
        <f>F4+D5+E5</f>
        <v>743</v>
      </c>
    </row>
    <row r="6" spans="2:6" ht="12.75">
      <c r="B6" s="85"/>
      <c r="C6" s="85"/>
      <c r="D6" s="32"/>
      <c r="E6" s="32"/>
      <c r="F6" s="32">
        <f aca="true" t="shared" si="0" ref="F6:F14">F5+D6+E6</f>
        <v>743</v>
      </c>
    </row>
    <row r="7" spans="2:6" ht="12.75">
      <c r="B7" s="85"/>
      <c r="C7" s="12"/>
      <c r="D7" s="32"/>
      <c r="E7" s="32"/>
      <c r="F7" s="32">
        <f t="shared" si="0"/>
        <v>743</v>
      </c>
    </row>
    <row r="8" spans="2:6" ht="12.75">
      <c r="B8" s="11"/>
      <c r="C8" s="11"/>
      <c r="D8" s="32"/>
      <c r="E8" s="32"/>
      <c r="F8" s="32">
        <f t="shared" si="0"/>
        <v>743</v>
      </c>
    </row>
    <row r="9" spans="2:6" ht="12.75">
      <c r="B9" s="11"/>
      <c r="C9" s="11"/>
      <c r="D9" s="32"/>
      <c r="E9" s="32"/>
      <c r="F9" s="32">
        <f t="shared" si="0"/>
        <v>743</v>
      </c>
    </row>
    <row r="10" spans="2:6" ht="12.75">
      <c r="B10" s="11"/>
      <c r="C10" s="11"/>
      <c r="D10" s="32"/>
      <c r="E10" s="32"/>
      <c r="F10" s="32">
        <f t="shared" si="0"/>
        <v>743</v>
      </c>
    </row>
    <row r="11" spans="2:6" ht="12.75">
      <c r="B11" s="11"/>
      <c r="C11" s="11"/>
      <c r="D11" s="32"/>
      <c r="E11" s="32"/>
      <c r="F11" s="32">
        <f t="shared" si="0"/>
        <v>743</v>
      </c>
    </row>
    <row r="12" spans="2:6" ht="12.75">
      <c r="B12" s="11"/>
      <c r="C12" s="12"/>
      <c r="D12" s="32"/>
      <c r="E12" s="32"/>
      <c r="F12" s="32">
        <f t="shared" si="0"/>
        <v>743</v>
      </c>
    </row>
    <row r="13" spans="2:6" ht="12.75">
      <c r="B13" s="11"/>
      <c r="C13" s="12"/>
      <c r="D13" s="32"/>
      <c r="E13" s="32"/>
      <c r="F13" s="32">
        <f t="shared" si="0"/>
        <v>743</v>
      </c>
    </row>
    <row r="14" spans="2:6" ht="13.5" thickBot="1">
      <c r="B14" s="86"/>
      <c r="C14" s="86"/>
      <c r="D14" s="86"/>
      <c r="E14" s="87"/>
      <c r="F14" s="87">
        <f t="shared" si="0"/>
        <v>743</v>
      </c>
    </row>
    <row r="15" spans="2:6" ht="14.25" thickBot="1" thickTop="1">
      <c r="B15" s="75" t="s">
        <v>102</v>
      </c>
      <c r="C15" s="50"/>
      <c r="D15" s="76">
        <f>SUM(D5:D14)</f>
        <v>743</v>
      </c>
      <c r="E15" s="76">
        <f>SUM(E4:E14)</f>
        <v>0</v>
      </c>
      <c r="F15" s="76">
        <f>F14</f>
        <v>743</v>
      </c>
    </row>
    <row r="16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McRitchie</dc:creator>
  <cp:keywords/>
  <dc:description/>
  <cp:lastModifiedBy>HP Authorized Customer</cp:lastModifiedBy>
  <dcterms:created xsi:type="dcterms:W3CDTF">2003-09-20T01:06:36Z</dcterms:created>
  <dcterms:modified xsi:type="dcterms:W3CDTF">2004-11-07T06:47:39Z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-1525305305</vt:i4>
  </property>
  <property fmtid="{D5CDD505-2E9C-101B-9397-08002B2CF9AE}" pid="3" name="_EmailSubject">
    <vt:lpwstr>LH Accounting 04-02-14.xls</vt:lpwstr>
  </property>
  <property fmtid="{D5CDD505-2E9C-101B-9397-08002B2CF9AE}" pid="4" name="_AuthorEmail">
    <vt:lpwstr>DMcRitchie@gov.mb.ca</vt:lpwstr>
  </property>
  <property fmtid="{D5CDD505-2E9C-101B-9397-08002B2CF9AE}" pid="5" name="_AuthorEmailDisplayName">
    <vt:lpwstr>McRitchie, Don (TGS)</vt:lpwstr>
  </property>
  <property fmtid="{D5CDD505-2E9C-101B-9397-08002B2CF9AE}" pid="6" name="_ReviewingToolsShownOnce">
    <vt:lpwstr/>
  </property>
</Properties>
</file>